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60" activeTab="1"/>
  </bookViews>
  <sheets>
    <sheet name="samary 1 (2)" sheetId="1" r:id="rId1"/>
    <sheet name="Sheet2 (2)" sheetId="2" r:id="rId2"/>
    <sheet name="Sheet2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<sst xmlns="http://schemas.openxmlformats.org/spreadsheetml/2006/main" count="201" uniqueCount="72">
  <si>
    <t>Social Development Programme 2018</t>
  </si>
  <si>
    <t>අංකය</t>
  </si>
  <si>
    <t>දිස්ත්‍රික්කය</t>
  </si>
  <si>
    <t>කොළඹ</t>
  </si>
  <si>
    <t>ගම්පහ</t>
  </si>
  <si>
    <t>කළුතර</t>
  </si>
  <si>
    <t>මහනුවර</t>
  </si>
  <si>
    <t>මාතලේ</t>
  </si>
  <si>
    <t>නුවරඑළිය</t>
  </si>
  <si>
    <t>ගාල්ල</t>
  </si>
  <si>
    <t>මාතර</t>
  </si>
  <si>
    <t>හම්බන්තොට</t>
  </si>
  <si>
    <t>යාපනය</t>
  </si>
  <si>
    <t xml:space="preserve">මන්නාරම </t>
  </si>
  <si>
    <t>වව්නියා</t>
  </si>
  <si>
    <t>මුලතිව්</t>
  </si>
  <si>
    <t>කිලිනොච්චි</t>
  </si>
  <si>
    <t>මඩකලපුව</t>
  </si>
  <si>
    <t>අම්පාර</t>
  </si>
  <si>
    <t>ත්‍රිකුණාමලය</t>
  </si>
  <si>
    <t>කුරුණෑගල</t>
  </si>
  <si>
    <t>පුත්තලම</t>
  </si>
  <si>
    <t>අනුරාධපුරය</t>
  </si>
  <si>
    <t>පොලොන්නරුව</t>
  </si>
  <si>
    <t>බදුල්ල</t>
  </si>
  <si>
    <t>මොණරාගල</t>
  </si>
  <si>
    <t>රත්නපුර</t>
  </si>
  <si>
    <t>කෑගල්ල</t>
  </si>
  <si>
    <t>උපදේශන රු:</t>
  </si>
  <si>
    <t>එකතුව රු:-</t>
  </si>
  <si>
    <t>Allocation Divided to Programme wise</t>
  </si>
  <si>
    <t>ප්‍රගති සමාලෝචන රු:-</t>
  </si>
  <si>
    <t>හරිත දයාද වැඩසටහන රු:-</t>
  </si>
  <si>
    <t>ගෘහ කළමනාකරණය, මත්ද්‍රව්‍ය නිවාරණය හා සතුටු පවුල් වැඩසටහන රු:-</t>
  </si>
  <si>
    <t>ළමා ආරක්ෂණය හා ලමා සමාජ වැඩසටහන රු:-</t>
  </si>
  <si>
    <t>දිරිය පියස වැඩසටහන රු:-</t>
  </si>
  <si>
    <t>1 කාර්තුව</t>
  </si>
  <si>
    <t>2 කාර්තුව</t>
  </si>
  <si>
    <t>3 කාර්තුව</t>
  </si>
  <si>
    <t>4 කාර්තුව</t>
  </si>
  <si>
    <t>හරිත දයාද වැඩසටහන රු:-මිලියන</t>
  </si>
  <si>
    <t>නායකත්ව පුහුණු සදහා</t>
  </si>
  <si>
    <t>ජාතික තරඟාවලිය සදහා</t>
  </si>
  <si>
    <t>පුස්තකාල පහසුකම් සදහා</t>
  </si>
  <si>
    <t>1 වාරිකය(අත්තිවාරම)</t>
  </si>
  <si>
    <t>2 වාරිකය(බිත්ති මට්ටම)</t>
  </si>
  <si>
    <t>3 වාරිකය (වහළ මට්ටම)</t>
  </si>
  <si>
    <t>හදුනා ගැනීම</t>
  </si>
  <si>
    <t>සමාජ සංවර්ධන හා පරිසර වැඩසටහන - 2018</t>
  </si>
  <si>
    <t>ගෘහ කළමනාකරණය, මත්ද්‍රව්‍ය නිවාරණය හා සතුටු පවුල් වැඩසටහන රු:-මි.</t>
  </si>
  <si>
    <t>උපදේශන රු:මි.</t>
  </si>
  <si>
    <t>ළමා ආරක්ෂණය හා ලමා සමාජ වැඩසටහන රු:-මි.</t>
  </si>
  <si>
    <t>දිරිය පියස වැඩසටහන රු:-මි.</t>
  </si>
  <si>
    <t>ප්‍රගති සමාලෝචන රු:-මි.</t>
  </si>
  <si>
    <t>එකතුව රු:-මි.</t>
  </si>
  <si>
    <t>ප්‍රගති සමාලෝචන රැස්වීම්</t>
  </si>
  <si>
    <t>එකතුව රු.මි.</t>
  </si>
  <si>
    <t>කාර්තුමය වශයෙන් මුදල් නිදහස් කිරීම</t>
  </si>
  <si>
    <t>පැල සිටුවීම අධීක්ෂණය හා පසුවිපරම</t>
  </si>
  <si>
    <t>දැනුවත් කිරීමේ වැඩසටහන් ක්‍රියාත්මක කිරීම අධීක්ෂණය හා පසුවිපරම</t>
  </si>
  <si>
    <t>නිවාස ගණන</t>
  </si>
  <si>
    <t xml:space="preserve"> හදුනාගැනීම</t>
  </si>
  <si>
    <t>හදුනාගැනීම</t>
  </si>
  <si>
    <t>ප්‍රා/ ලේ කොට්ඨාස ගණන</t>
  </si>
  <si>
    <t>ප්‍රධාන කාර්යාලය</t>
  </si>
  <si>
    <t>1 වාරිකය (අත්තිවාරම)</t>
  </si>
  <si>
    <t>2 වාරිකය (බිත්ති මට්ටම)</t>
  </si>
  <si>
    <t>3 වාරිකය  (වහළ මට්ටම)</t>
  </si>
  <si>
    <t xml:space="preserve">                                                                                         සමාජ සංවර්ධන හා පරිසර වැඩසටහන - 2018                                                                 ඇමුණුම අංක 06</t>
  </si>
  <si>
    <t>හරිත දයාද වැඩසටහන රු:-මි.</t>
  </si>
  <si>
    <t>ගෘහ කළමනාකරණය, මත්ද්‍රව්‍ය නිවාරණය හා සතුටු පවුල් වැඩසටහන  රු:-මි.</t>
  </si>
  <si>
    <t>කාර්තුමය වශයෙන් මුදල් නිදහස් කිරීම-දළ ඇස්තමේන්තුව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</si>
</sst>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;[Red]0"/>
    <numFmt numFmtId="166" formatCode="0.000;[Red]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39" fillId="0" borderId="10" xfId="42" applyFont="1" applyBorder="1" applyAlignment="1">
      <alignment/>
    </xf>
    <xf numFmtId="43" fontId="3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42" applyNumberFormat="1" applyFont="1" applyBorder="1" applyAlignment="1">
      <alignment/>
    </xf>
    <xf numFmtId="164" fontId="37" fillId="0" borderId="10" xfId="0" applyNumberFormat="1" applyFont="1" applyBorder="1" applyAlignment="1">
      <alignment/>
    </xf>
    <xf numFmtId="165" fontId="37" fillId="0" borderId="10" xfId="42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/>
    </xf>
    <xf numFmtId="0" fontId="39" fillId="0" borderId="11" xfId="0" applyFont="1" applyBorder="1" applyAlignment="1">
      <alignment/>
    </xf>
    <xf numFmtId="164" fontId="39" fillId="0" borderId="10" xfId="42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164" fontId="39" fillId="0" borderId="12" xfId="42" applyNumberFormat="1" applyFont="1" applyBorder="1" applyAlignment="1">
      <alignment/>
    </xf>
    <xf numFmtId="164" fontId="39" fillId="0" borderId="11" xfId="42" applyNumberFormat="1" applyFont="1" applyBorder="1" applyAlignment="1">
      <alignment/>
    </xf>
    <xf numFmtId="165" fontId="39" fillId="0" borderId="11" xfId="42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6" xfId="0" applyFont="1" applyBorder="1" applyAlignment="1">
      <alignment/>
    </xf>
    <xf numFmtId="164" fontId="40" fillId="0" borderId="17" xfId="42" applyNumberFormat="1" applyFont="1" applyBorder="1" applyAlignment="1">
      <alignment/>
    </xf>
    <xf numFmtId="0" fontId="40" fillId="0" borderId="17" xfId="0" applyFont="1" applyBorder="1" applyAlignment="1">
      <alignment/>
    </xf>
    <xf numFmtId="164" fontId="40" fillId="0" borderId="18" xfId="0" applyNumberFormat="1" applyFont="1" applyBorder="1" applyAlignment="1">
      <alignment/>
    </xf>
    <xf numFmtId="164" fontId="40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164" fontId="40" fillId="0" borderId="18" xfId="42" applyNumberFormat="1" applyFont="1" applyBorder="1" applyAlignment="1">
      <alignment/>
    </xf>
    <xf numFmtId="164" fontId="40" fillId="0" borderId="16" xfId="42" applyNumberFormat="1" applyFont="1" applyBorder="1" applyAlignment="1">
      <alignment/>
    </xf>
    <xf numFmtId="165" fontId="40" fillId="0" borderId="16" xfId="42" applyNumberFormat="1" applyFont="1" applyBorder="1" applyAlignment="1">
      <alignment/>
    </xf>
    <xf numFmtId="166" fontId="40" fillId="0" borderId="12" xfId="0" applyNumberFormat="1" applyFont="1" applyBorder="1" applyAlignment="1">
      <alignment horizontal="center" vertical="center" wrapText="1"/>
    </xf>
    <xf numFmtId="166" fontId="39" fillId="0" borderId="12" xfId="42" applyNumberFormat="1" applyFont="1" applyBorder="1" applyAlignment="1">
      <alignment/>
    </xf>
    <xf numFmtId="166" fontId="40" fillId="0" borderId="18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40" fillId="0" borderId="10" xfId="0" applyNumberFormat="1" applyFont="1" applyBorder="1" applyAlignment="1">
      <alignment horizontal="center" vertical="center" wrapText="1"/>
    </xf>
    <xf numFmtId="166" fontId="39" fillId="0" borderId="10" xfId="42" applyNumberFormat="1" applyFont="1" applyBorder="1" applyAlignment="1">
      <alignment/>
    </xf>
    <xf numFmtId="166" fontId="40" fillId="0" borderId="17" xfId="42" applyNumberFormat="1" applyFont="1" applyBorder="1" applyAlignment="1">
      <alignment/>
    </xf>
    <xf numFmtId="166" fontId="39" fillId="0" borderId="10" xfId="0" applyNumberFormat="1" applyFont="1" applyBorder="1" applyAlignment="1">
      <alignment/>
    </xf>
    <xf numFmtId="166" fontId="40" fillId="0" borderId="17" xfId="0" applyNumberFormat="1" applyFont="1" applyBorder="1" applyAlignment="1">
      <alignment/>
    </xf>
    <xf numFmtId="166" fontId="39" fillId="0" borderId="13" xfId="0" applyNumberFormat="1" applyFont="1" applyBorder="1" applyAlignment="1">
      <alignment/>
    </xf>
    <xf numFmtId="166" fontId="40" fillId="0" borderId="11" xfId="0" applyNumberFormat="1" applyFont="1" applyBorder="1" applyAlignment="1">
      <alignment horizontal="center" vertical="center" wrapText="1"/>
    </xf>
    <xf numFmtId="166" fontId="39" fillId="0" borderId="11" xfId="42" applyNumberFormat="1" applyFont="1" applyBorder="1" applyAlignment="1">
      <alignment/>
    </xf>
    <xf numFmtId="166" fontId="40" fillId="0" borderId="16" xfId="42" applyNumberFormat="1" applyFont="1" applyBorder="1" applyAlignment="1">
      <alignment/>
    </xf>
    <xf numFmtId="166" fontId="39" fillId="0" borderId="12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40" fillId="0" borderId="21" xfId="0" applyNumberFormat="1" applyFont="1" applyBorder="1" applyAlignment="1">
      <alignment horizontal="center" vertical="center" wrapText="1"/>
    </xf>
    <xf numFmtId="164" fontId="40" fillId="0" borderId="22" xfId="0" applyNumberFormat="1" applyFont="1" applyBorder="1" applyAlignment="1">
      <alignment horizontal="center" vertical="center" wrapText="1"/>
    </xf>
    <xf numFmtId="164" fontId="40" fillId="0" borderId="23" xfId="0" applyNumberFormat="1" applyFont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164" fontId="40" fillId="0" borderId="24" xfId="0" applyNumberFormat="1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165" fontId="40" fillId="0" borderId="29" xfId="0" applyNumberFormat="1" applyFont="1" applyBorder="1" applyAlignment="1">
      <alignment horizontal="center" vertical="center" wrapText="1"/>
    </xf>
    <xf numFmtId="165" fontId="40" fillId="0" borderId="3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166" fontId="40" fillId="0" borderId="20" xfId="0" applyNumberFormat="1" applyFont="1" applyBorder="1" applyAlignment="1">
      <alignment horizontal="center" vertical="center"/>
    </xf>
    <xf numFmtId="166" fontId="40" fillId="0" borderId="21" xfId="0" applyNumberFormat="1" applyFont="1" applyBorder="1" applyAlignment="1">
      <alignment horizontal="center" vertical="center"/>
    </xf>
    <xf numFmtId="166" fontId="40" fillId="0" borderId="22" xfId="0" applyNumberFormat="1" applyFont="1" applyBorder="1" applyAlignment="1">
      <alignment horizontal="center" vertical="center"/>
    </xf>
    <xf numFmtId="166" fontId="40" fillId="0" borderId="23" xfId="0" applyNumberFormat="1" applyFont="1" applyBorder="1" applyAlignment="1">
      <alignment horizontal="center" vertical="center"/>
    </xf>
    <xf numFmtId="166" fontId="40" fillId="0" borderId="19" xfId="0" applyNumberFormat="1" applyFont="1" applyBorder="1" applyAlignment="1">
      <alignment horizontal="center" vertical="center"/>
    </xf>
    <xf numFmtId="166" fontId="40" fillId="0" borderId="24" xfId="0" applyNumberFormat="1" applyFont="1" applyBorder="1" applyAlignment="1">
      <alignment horizontal="center" vertical="center"/>
    </xf>
    <xf numFmtId="166" fontId="40" fillId="0" borderId="34" xfId="0" applyNumberFormat="1" applyFont="1" applyBorder="1" applyAlignment="1">
      <alignment horizontal="center" vertical="top" wrapText="1"/>
    </xf>
    <xf numFmtId="166" fontId="40" fillId="0" borderId="13" xfId="0" applyNumberFormat="1" applyFont="1" applyBorder="1" applyAlignment="1">
      <alignment horizontal="center" vertical="top" wrapText="1"/>
    </xf>
    <xf numFmtId="166" fontId="40" fillId="0" borderId="29" xfId="0" applyNumberFormat="1" applyFont="1" applyBorder="1" applyAlignment="1">
      <alignment horizontal="center" vertical="top" wrapText="1"/>
    </xf>
    <xf numFmtId="166" fontId="40" fillId="0" borderId="30" xfId="0" applyNumberFormat="1" applyFont="1" applyBorder="1" applyAlignment="1">
      <alignment horizontal="center" vertical="top" wrapText="1"/>
    </xf>
    <xf numFmtId="166" fontId="40" fillId="0" borderId="35" xfId="0" applyNumberFormat="1" applyFont="1" applyBorder="1" applyAlignment="1">
      <alignment horizontal="center" vertical="top" wrapText="1"/>
    </xf>
    <xf numFmtId="166" fontId="40" fillId="0" borderId="36" xfId="0" applyNumberFormat="1" applyFont="1" applyBorder="1" applyAlignment="1">
      <alignment horizontal="center" vertical="top" wrapText="1"/>
    </xf>
    <xf numFmtId="166" fontId="40" fillId="0" borderId="37" xfId="0" applyNumberFormat="1" applyFont="1" applyBorder="1" applyAlignment="1">
      <alignment horizontal="center" vertical="top" wrapText="1"/>
    </xf>
    <xf numFmtId="166" fontId="40" fillId="0" borderId="38" xfId="0" applyNumberFormat="1" applyFont="1" applyBorder="1" applyAlignment="1">
      <alignment horizontal="center" vertical="top" wrapText="1"/>
    </xf>
    <xf numFmtId="164" fontId="40" fillId="0" borderId="39" xfId="0" applyNumberFormat="1" applyFont="1" applyBorder="1" applyAlignment="1">
      <alignment horizontal="center" vertical="center" wrapText="1"/>
    </xf>
    <xf numFmtId="164" fontId="40" fillId="0" borderId="40" xfId="0" applyNumberFormat="1" applyFont="1" applyBorder="1" applyAlignment="1">
      <alignment horizontal="center" vertical="center" wrapText="1"/>
    </xf>
    <xf numFmtId="164" fontId="40" fillId="0" borderId="4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39" xfId="0" applyNumberFormat="1" applyFont="1" applyBorder="1" applyAlignment="1">
      <alignment horizontal="center" vertical="center"/>
    </xf>
    <xf numFmtId="164" fontId="40" fillId="0" borderId="40" xfId="0" applyNumberFormat="1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164" fontId="37" fillId="0" borderId="42" xfId="0" applyNumberFormat="1" applyFont="1" applyBorder="1" applyAlignment="1">
      <alignment horizontal="center" vertical="center" wrapText="1"/>
    </xf>
    <xf numFmtId="164" fontId="37" fillId="0" borderId="43" xfId="0" applyNumberFormat="1" applyFont="1" applyBorder="1" applyAlignment="1">
      <alignment horizontal="center" vertical="center" wrapText="1"/>
    </xf>
    <xf numFmtId="164" fontId="37" fillId="0" borderId="44" xfId="0" applyNumberFormat="1" applyFont="1" applyBorder="1" applyAlignment="1">
      <alignment horizontal="center" vertical="center" wrapText="1"/>
    </xf>
    <xf numFmtId="164" fontId="37" fillId="0" borderId="45" xfId="0" applyNumberFormat="1" applyFont="1" applyBorder="1" applyAlignment="1">
      <alignment horizontal="center" vertical="center" wrapText="1"/>
    </xf>
    <xf numFmtId="164" fontId="37" fillId="0" borderId="19" xfId="0" applyNumberFormat="1" applyFont="1" applyBorder="1" applyAlignment="1">
      <alignment horizontal="center" vertical="center" wrapText="1"/>
    </xf>
    <xf numFmtId="164" fontId="37" fillId="0" borderId="46" xfId="0" applyNumberFormat="1" applyFont="1" applyBorder="1" applyAlignment="1">
      <alignment horizontal="center" vertical="center" wrapText="1"/>
    </xf>
    <xf numFmtId="164" fontId="37" fillId="0" borderId="35" xfId="0" applyNumberFormat="1" applyFont="1" applyBorder="1" applyAlignment="1">
      <alignment horizontal="center" vertical="top" wrapText="1"/>
    </xf>
    <xf numFmtId="164" fontId="37" fillId="0" borderId="36" xfId="0" applyNumberFormat="1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37" fillId="0" borderId="35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/>
    </xf>
    <xf numFmtId="164" fontId="37" fillId="0" borderId="42" xfId="0" applyNumberFormat="1" applyFont="1" applyBorder="1" applyAlignment="1">
      <alignment horizontal="center" vertical="center"/>
    </xf>
    <xf numFmtId="164" fontId="37" fillId="0" borderId="43" xfId="0" applyNumberFormat="1" applyFont="1" applyBorder="1" applyAlignment="1">
      <alignment horizontal="center" vertical="center"/>
    </xf>
    <xf numFmtId="164" fontId="37" fillId="0" borderId="44" xfId="0" applyNumberFormat="1" applyFont="1" applyBorder="1" applyAlignment="1">
      <alignment horizontal="center" vertical="center"/>
    </xf>
    <xf numFmtId="164" fontId="37" fillId="0" borderId="45" xfId="0" applyNumberFormat="1" applyFont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 vertical="center"/>
    </xf>
    <xf numFmtId="164" fontId="37" fillId="0" borderId="46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top" wrapText="1"/>
    </xf>
    <xf numFmtId="165" fontId="37" fillId="0" borderId="35" xfId="0" applyNumberFormat="1" applyFont="1" applyBorder="1" applyAlignment="1">
      <alignment horizontal="center" vertical="center" wrapText="1"/>
    </xf>
    <xf numFmtId="165" fontId="37" fillId="0" borderId="36" xfId="0" applyNumberFormat="1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top" wrapText="1"/>
    </xf>
    <xf numFmtId="0" fontId="37" fillId="0" borderId="3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2">
      <selection activeCell="A1" sqref="A1:I30"/>
    </sheetView>
  </sheetViews>
  <sheetFormatPr defaultColWidth="9.140625" defaultRowHeight="15"/>
  <cols>
    <col min="1" max="1" width="4.421875" style="0" customWidth="1"/>
    <col min="2" max="2" width="11.140625" style="0" customWidth="1"/>
    <col min="3" max="3" width="15.421875" style="0" customWidth="1"/>
    <col min="4" max="4" width="19.28125" style="0" customWidth="1"/>
    <col min="5" max="5" width="17.28125" style="0" customWidth="1"/>
    <col min="6" max="6" width="16.28125" style="0" customWidth="1"/>
    <col min="7" max="7" width="16.7109375" style="0" customWidth="1"/>
    <col min="8" max="8" width="15.28125" style="0" customWidth="1"/>
    <col min="9" max="9" width="19.28125" style="0" customWidth="1"/>
    <col min="10" max="10" width="13.28125" style="0" bestFit="1" customWidth="1"/>
  </cols>
  <sheetData>
    <row r="1" spans="1:9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30.7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26.25" customHeight="1">
      <c r="A3" s="60" t="s">
        <v>1</v>
      </c>
      <c r="B3" s="60" t="s">
        <v>2</v>
      </c>
      <c r="C3" s="63" t="s">
        <v>32</v>
      </c>
      <c r="D3" s="63" t="s">
        <v>33</v>
      </c>
      <c r="E3" s="60" t="s">
        <v>28</v>
      </c>
      <c r="F3" s="63" t="s">
        <v>34</v>
      </c>
      <c r="G3" s="63" t="s">
        <v>35</v>
      </c>
      <c r="H3" s="63" t="s">
        <v>31</v>
      </c>
      <c r="I3" s="60" t="s">
        <v>29</v>
      </c>
    </row>
    <row r="4" spans="1:9" ht="48.75" customHeight="1">
      <c r="A4" s="60"/>
      <c r="B4" s="60"/>
      <c r="C4" s="63"/>
      <c r="D4" s="63"/>
      <c r="E4" s="60"/>
      <c r="F4" s="63"/>
      <c r="G4" s="63"/>
      <c r="H4" s="63"/>
      <c r="I4" s="60"/>
    </row>
    <row r="5" spans="1:10" ht="24.75" customHeight="1">
      <c r="A5" s="2">
        <v>1</v>
      </c>
      <c r="B5" s="2" t="s">
        <v>3</v>
      </c>
      <c r="C5" s="1">
        <v>585000</v>
      </c>
      <c r="D5" s="1">
        <v>1308900</v>
      </c>
      <c r="E5" s="1">
        <v>650000</v>
      </c>
      <c r="F5" s="1">
        <v>530000</v>
      </c>
      <c r="G5" s="1">
        <v>5200000</v>
      </c>
      <c r="H5" s="1">
        <v>85250</v>
      </c>
      <c r="I5" s="3">
        <f>C5+D5+E5+F5+G5+H5</f>
        <v>8359150</v>
      </c>
      <c r="J5" s="4"/>
    </row>
    <row r="6" spans="1:9" ht="24.75" customHeight="1">
      <c r="A6" s="2">
        <v>2</v>
      </c>
      <c r="B6" s="2" t="s">
        <v>4</v>
      </c>
      <c r="C6" s="1">
        <v>2555000</v>
      </c>
      <c r="D6" s="1">
        <v>2999400</v>
      </c>
      <c r="E6" s="1">
        <v>650000</v>
      </c>
      <c r="F6" s="1">
        <v>530000</v>
      </c>
      <c r="G6" s="1">
        <v>8000000</v>
      </c>
      <c r="H6" s="1">
        <v>82500</v>
      </c>
      <c r="I6" s="3">
        <f aca="true" t="shared" si="0" ref="I6:I29">C6+D6+E6+F6+G6+H6</f>
        <v>14816900</v>
      </c>
    </row>
    <row r="7" spans="1:9" ht="24.75" customHeight="1">
      <c r="A7" s="2">
        <v>3</v>
      </c>
      <c r="B7" s="2" t="s">
        <v>5</v>
      </c>
      <c r="C7" s="1">
        <v>1130000</v>
      </c>
      <c r="D7" s="1">
        <v>1602000</v>
      </c>
      <c r="E7" s="1">
        <v>700000</v>
      </c>
      <c r="F7" s="1">
        <v>565000</v>
      </c>
      <c r="G7" s="1">
        <v>6400000</v>
      </c>
      <c r="H7" s="1">
        <v>88000</v>
      </c>
      <c r="I7" s="3">
        <f t="shared" si="0"/>
        <v>10485000</v>
      </c>
    </row>
    <row r="8" spans="1:9" ht="24.75" customHeight="1">
      <c r="A8" s="2">
        <v>4</v>
      </c>
      <c r="B8" s="2" t="s">
        <v>6</v>
      </c>
      <c r="C8" s="1">
        <v>2595000</v>
      </c>
      <c r="D8" s="1">
        <v>2246700</v>
      </c>
      <c r="E8" s="1">
        <v>1000000</v>
      </c>
      <c r="F8" s="1">
        <v>775000</v>
      </c>
      <c r="G8" s="1">
        <v>8800000</v>
      </c>
      <c r="H8" s="1">
        <v>134750</v>
      </c>
      <c r="I8" s="3">
        <f t="shared" si="0"/>
        <v>15551450</v>
      </c>
    </row>
    <row r="9" spans="1:9" ht="24.75" customHeight="1">
      <c r="A9" s="2">
        <v>5</v>
      </c>
      <c r="B9" s="2" t="s">
        <v>7</v>
      </c>
      <c r="C9" s="1">
        <v>1265000</v>
      </c>
      <c r="D9" s="1">
        <v>1113300</v>
      </c>
      <c r="E9" s="1">
        <v>550000</v>
      </c>
      <c r="F9" s="1">
        <v>460000</v>
      </c>
      <c r="G9" s="1">
        <v>9800000</v>
      </c>
      <c r="H9" s="1">
        <v>74250</v>
      </c>
      <c r="I9" s="3">
        <f t="shared" si="0"/>
        <v>13262550</v>
      </c>
    </row>
    <row r="10" spans="1:9" ht="24.75" customHeight="1">
      <c r="A10" s="2">
        <v>6</v>
      </c>
      <c r="B10" s="2" t="s">
        <v>8</v>
      </c>
      <c r="C10" s="1">
        <v>1595000</v>
      </c>
      <c r="D10" s="1">
        <v>944700</v>
      </c>
      <c r="E10" s="1">
        <v>250000</v>
      </c>
      <c r="F10" s="1">
        <v>250000</v>
      </c>
      <c r="G10" s="1">
        <v>5200000</v>
      </c>
      <c r="H10" s="1">
        <v>41250</v>
      </c>
      <c r="I10" s="3">
        <f t="shared" si="0"/>
        <v>8280950</v>
      </c>
    </row>
    <row r="11" spans="1:9" ht="24.75" customHeight="1">
      <c r="A11" s="2">
        <v>7</v>
      </c>
      <c r="B11" s="2" t="s">
        <v>9</v>
      </c>
      <c r="C11" s="1">
        <v>1475000</v>
      </c>
      <c r="D11" s="1">
        <v>1795500</v>
      </c>
      <c r="E11" s="1">
        <v>950000</v>
      </c>
      <c r="F11" s="1">
        <v>740000</v>
      </c>
      <c r="G11" s="1">
        <v>8400000</v>
      </c>
      <c r="H11" s="1">
        <v>118250</v>
      </c>
      <c r="I11" s="3">
        <f t="shared" si="0"/>
        <v>13478750</v>
      </c>
    </row>
    <row r="12" spans="1:9" ht="24.75" customHeight="1">
      <c r="A12" s="2">
        <v>8</v>
      </c>
      <c r="B12" s="2" t="s">
        <v>10</v>
      </c>
      <c r="C12" s="1">
        <v>2085000</v>
      </c>
      <c r="D12" s="1">
        <v>1704900</v>
      </c>
      <c r="E12" s="1">
        <v>800000</v>
      </c>
      <c r="F12" s="1">
        <v>635000</v>
      </c>
      <c r="G12" s="1">
        <v>7200000</v>
      </c>
      <c r="H12" s="1">
        <v>107250</v>
      </c>
      <c r="I12" s="3">
        <f t="shared" si="0"/>
        <v>12532150</v>
      </c>
    </row>
    <row r="13" spans="1:9" ht="24.75" customHeight="1">
      <c r="A13" s="2">
        <v>9</v>
      </c>
      <c r="B13" s="2" t="s">
        <v>11</v>
      </c>
      <c r="C13" s="1">
        <v>2465000</v>
      </c>
      <c r="D13" s="1">
        <v>1416900</v>
      </c>
      <c r="E13" s="1">
        <v>600000</v>
      </c>
      <c r="F13" s="1">
        <v>495000</v>
      </c>
      <c r="G13" s="1">
        <v>5200000</v>
      </c>
      <c r="H13" s="1">
        <v>77000</v>
      </c>
      <c r="I13" s="3">
        <f t="shared" si="0"/>
        <v>10253900</v>
      </c>
    </row>
    <row r="14" spans="1:9" ht="24.75" customHeight="1">
      <c r="A14" s="2">
        <v>10</v>
      </c>
      <c r="B14" s="2" t="s">
        <v>12</v>
      </c>
      <c r="C14" s="1">
        <v>2765000</v>
      </c>
      <c r="D14" s="1">
        <v>1514100</v>
      </c>
      <c r="E14" s="1">
        <v>750000</v>
      </c>
      <c r="F14" s="1">
        <v>600000</v>
      </c>
      <c r="G14" s="1">
        <v>7200000</v>
      </c>
      <c r="H14" s="1">
        <v>93500</v>
      </c>
      <c r="I14" s="3">
        <f t="shared" si="0"/>
        <v>12922600</v>
      </c>
    </row>
    <row r="15" spans="1:9" ht="24.75" customHeight="1">
      <c r="A15" s="2">
        <v>11</v>
      </c>
      <c r="B15" s="2" t="s">
        <v>13</v>
      </c>
      <c r="C15" s="1">
        <v>1050000</v>
      </c>
      <c r="D15" s="1">
        <v>408600</v>
      </c>
      <c r="E15" s="1">
        <v>250000</v>
      </c>
      <c r="F15" s="1">
        <v>250000</v>
      </c>
      <c r="G15" s="1">
        <v>3200000</v>
      </c>
      <c r="H15" s="1">
        <v>38500</v>
      </c>
      <c r="I15" s="3">
        <f t="shared" si="0"/>
        <v>5197100</v>
      </c>
    </row>
    <row r="16" spans="1:9" ht="24.75" customHeight="1">
      <c r="A16" s="2">
        <v>12</v>
      </c>
      <c r="B16" s="2" t="s">
        <v>14</v>
      </c>
      <c r="C16" s="1">
        <v>575000</v>
      </c>
      <c r="D16" s="1">
        <v>293100</v>
      </c>
      <c r="E16" s="1">
        <v>200000</v>
      </c>
      <c r="F16" s="1">
        <v>215000</v>
      </c>
      <c r="G16" s="1">
        <v>2800000</v>
      </c>
      <c r="H16" s="1">
        <v>27500</v>
      </c>
      <c r="I16" s="3">
        <f t="shared" si="0"/>
        <v>4110600</v>
      </c>
    </row>
    <row r="17" spans="1:9" ht="24.75" customHeight="1">
      <c r="A17" s="2">
        <v>13</v>
      </c>
      <c r="B17" s="2" t="s">
        <v>15</v>
      </c>
      <c r="C17" s="1">
        <v>485000</v>
      </c>
      <c r="D17" s="1">
        <v>336300</v>
      </c>
      <c r="E17" s="1">
        <v>300000</v>
      </c>
      <c r="F17" s="1">
        <v>285000</v>
      </c>
      <c r="G17" s="1">
        <v>3600000</v>
      </c>
      <c r="H17" s="1">
        <v>46750</v>
      </c>
      <c r="I17" s="3">
        <f t="shared" si="0"/>
        <v>5053050</v>
      </c>
    </row>
    <row r="18" spans="1:9" ht="24.75" customHeight="1">
      <c r="A18" s="2">
        <v>14</v>
      </c>
      <c r="B18" s="2" t="s">
        <v>16</v>
      </c>
      <c r="C18" s="1">
        <v>710000</v>
      </c>
      <c r="D18" s="1">
        <v>363900</v>
      </c>
      <c r="E18" s="1">
        <v>200000</v>
      </c>
      <c r="F18" s="1">
        <v>215000</v>
      </c>
      <c r="G18" s="1">
        <v>2800000</v>
      </c>
      <c r="H18" s="1">
        <v>30250</v>
      </c>
      <c r="I18" s="3">
        <f t="shared" si="0"/>
        <v>4319150</v>
      </c>
    </row>
    <row r="19" spans="1:9" ht="24.75" customHeight="1">
      <c r="A19" s="2">
        <v>15</v>
      </c>
      <c r="B19" s="2" t="s">
        <v>17</v>
      </c>
      <c r="C19" s="1">
        <v>2930000</v>
      </c>
      <c r="D19" s="1">
        <v>1872600</v>
      </c>
      <c r="E19" s="1">
        <v>700000</v>
      </c>
      <c r="F19" s="1">
        <v>565000</v>
      </c>
      <c r="G19" s="1">
        <v>9600000</v>
      </c>
      <c r="H19" s="1">
        <v>88000</v>
      </c>
      <c r="I19" s="3">
        <f t="shared" si="0"/>
        <v>15755600</v>
      </c>
    </row>
    <row r="20" spans="1:9" ht="24.75" customHeight="1">
      <c r="A20" s="2">
        <v>16</v>
      </c>
      <c r="B20" s="2" t="s">
        <v>18</v>
      </c>
      <c r="C20" s="1">
        <v>3935000</v>
      </c>
      <c r="D20" s="1">
        <v>1773000</v>
      </c>
      <c r="E20" s="1">
        <v>975000</v>
      </c>
      <c r="F20" s="1">
        <v>775000</v>
      </c>
      <c r="G20" s="1">
        <v>15200000</v>
      </c>
      <c r="H20" s="1">
        <v>110000</v>
      </c>
      <c r="I20" s="3">
        <f t="shared" si="0"/>
        <v>22768000</v>
      </c>
    </row>
    <row r="21" spans="1:9" ht="24.75" customHeight="1">
      <c r="A21" s="2">
        <v>17</v>
      </c>
      <c r="B21" s="2" t="s">
        <v>19</v>
      </c>
      <c r="C21" s="1">
        <v>1470000</v>
      </c>
      <c r="D21" s="1">
        <v>940200</v>
      </c>
      <c r="E21" s="1">
        <v>550000</v>
      </c>
      <c r="F21" s="1">
        <v>460000</v>
      </c>
      <c r="G21" s="1">
        <v>12200000</v>
      </c>
      <c r="H21" s="1">
        <v>68750</v>
      </c>
      <c r="I21" s="3">
        <f t="shared" si="0"/>
        <v>15688950</v>
      </c>
    </row>
    <row r="22" spans="1:9" ht="24.75" customHeight="1">
      <c r="A22" s="2">
        <v>18</v>
      </c>
      <c r="B22" s="2" t="s">
        <v>20</v>
      </c>
      <c r="C22" s="1">
        <v>4280000</v>
      </c>
      <c r="D22" s="1">
        <v>3910500</v>
      </c>
      <c r="E22" s="1">
        <v>1500000</v>
      </c>
      <c r="F22" s="1">
        <v>1125000</v>
      </c>
      <c r="G22" s="1">
        <v>12600000</v>
      </c>
      <c r="H22" s="1">
        <v>181500</v>
      </c>
      <c r="I22" s="3">
        <f t="shared" si="0"/>
        <v>23597000</v>
      </c>
    </row>
    <row r="23" spans="1:9" ht="24.75" customHeight="1">
      <c r="A23" s="2">
        <v>19</v>
      </c>
      <c r="B23" s="2" t="s">
        <v>21</v>
      </c>
      <c r="C23" s="1">
        <v>2750000</v>
      </c>
      <c r="D23" s="1">
        <v>1467300</v>
      </c>
      <c r="E23" s="1">
        <v>800000</v>
      </c>
      <c r="F23" s="1">
        <v>635000</v>
      </c>
      <c r="G23" s="1">
        <v>7600000</v>
      </c>
      <c r="H23" s="1">
        <v>96250</v>
      </c>
      <c r="I23" s="3">
        <f t="shared" si="0"/>
        <v>13348550</v>
      </c>
    </row>
    <row r="24" spans="1:9" ht="24.75" customHeight="1">
      <c r="A24" s="2">
        <v>20</v>
      </c>
      <c r="B24" s="2" t="s">
        <v>22</v>
      </c>
      <c r="C24" s="1">
        <v>3035000</v>
      </c>
      <c r="D24" s="1">
        <v>1647300</v>
      </c>
      <c r="E24" s="1">
        <v>1100000</v>
      </c>
      <c r="F24" s="1">
        <v>845000</v>
      </c>
      <c r="G24" s="1">
        <v>16000000</v>
      </c>
      <c r="H24" s="1">
        <v>129250</v>
      </c>
      <c r="I24" s="3">
        <f t="shared" si="0"/>
        <v>22756550</v>
      </c>
    </row>
    <row r="25" spans="1:9" ht="24.75" customHeight="1">
      <c r="A25" s="2">
        <v>21</v>
      </c>
      <c r="B25" s="2" t="s">
        <v>23</v>
      </c>
      <c r="C25" s="1">
        <v>1840000</v>
      </c>
      <c r="D25" s="1">
        <v>712200</v>
      </c>
      <c r="E25" s="1">
        <v>350000</v>
      </c>
      <c r="F25" s="1">
        <v>320000</v>
      </c>
      <c r="G25" s="1">
        <v>6800000</v>
      </c>
      <c r="H25" s="1">
        <v>49500</v>
      </c>
      <c r="I25" s="3">
        <f t="shared" si="0"/>
        <v>10071700</v>
      </c>
    </row>
    <row r="26" spans="1:9" ht="24.75" customHeight="1">
      <c r="A26" s="2">
        <v>22</v>
      </c>
      <c r="B26" s="2" t="s">
        <v>24</v>
      </c>
      <c r="C26" s="1">
        <v>1935000</v>
      </c>
      <c r="D26" s="1">
        <v>1479600</v>
      </c>
      <c r="E26" s="1">
        <v>750000</v>
      </c>
      <c r="F26" s="1">
        <v>600000</v>
      </c>
      <c r="G26" s="1">
        <v>7600000</v>
      </c>
      <c r="H26" s="1">
        <v>93500</v>
      </c>
      <c r="I26" s="3">
        <f t="shared" si="0"/>
        <v>12458100</v>
      </c>
    </row>
    <row r="27" spans="1:9" ht="24.75" customHeight="1">
      <c r="A27" s="2">
        <v>23</v>
      </c>
      <c r="B27" s="2" t="s">
        <v>25</v>
      </c>
      <c r="C27" s="1">
        <v>1745000</v>
      </c>
      <c r="D27" s="1">
        <v>1152300</v>
      </c>
      <c r="E27" s="1">
        <v>550000</v>
      </c>
      <c r="F27" s="1">
        <v>460000</v>
      </c>
      <c r="G27" s="1">
        <v>10800000</v>
      </c>
      <c r="H27" s="1">
        <v>68750</v>
      </c>
      <c r="I27" s="3">
        <f t="shared" si="0"/>
        <v>14776050</v>
      </c>
    </row>
    <row r="28" spans="1:9" ht="24.75" customHeight="1">
      <c r="A28" s="2">
        <v>24</v>
      </c>
      <c r="B28" s="2" t="s">
        <v>26</v>
      </c>
      <c r="C28" s="1">
        <v>3515000</v>
      </c>
      <c r="D28" s="1">
        <v>2834400</v>
      </c>
      <c r="E28" s="1">
        <v>850000</v>
      </c>
      <c r="F28" s="1">
        <v>670000</v>
      </c>
      <c r="G28" s="1">
        <v>10200000</v>
      </c>
      <c r="H28" s="1">
        <v>101750</v>
      </c>
      <c r="I28" s="3">
        <f t="shared" si="0"/>
        <v>18171150</v>
      </c>
    </row>
    <row r="29" spans="1:9" ht="24.75" customHeight="1">
      <c r="A29" s="2">
        <v>25</v>
      </c>
      <c r="B29" s="2" t="s">
        <v>27</v>
      </c>
      <c r="C29" s="1">
        <v>1230000</v>
      </c>
      <c r="D29" s="1">
        <v>1662300</v>
      </c>
      <c r="E29" s="1">
        <v>550000</v>
      </c>
      <c r="F29" s="1">
        <v>460000</v>
      </c>
      <c r="G29" s="1">
        <v>7800000</v>
      </c>
      <c r="H29" s="1">
        <v>71500</v>
      </c>
      <c r="I29" s="3">
        <f t="shared" si="0"/>
        <v>11773800</v>
      </c>
    </row>
    <row r="30" spans="1:9" ht="24.75" customHeight="1">
      <c r="A30" s="2"/>
      <c r="B30" s="2"/>
      <c r="C30" s="5">
        <v>50000000</v>
      </c>
      <c r="D30" s="5">
        <f>SUM(D5:D29)</f>
        <v>37500000</v>
      </c>
      <c r="E30" s="5">
        <f>SUM(E5:E29)</f>
        <v>16525000</v>
      </c>
      <c r="F30" s="5">
        <v>13460000</v>
      </c>
      <c r="G30" s="5">
        <f>SUM(G5:G29)</f>
        <v>200200000</v>
      </c>
      <c r="H30" s="5">
        <v>2103750</v>
      </c>
      <c r="I30" s="6">
        <f>C30+D30+E30+F30+G30+H30</f>
        <v>319788750</v>
      </c>
    </row>
  </sheetData>
  <sheetProtection/>
  <mergeCells count="11"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7" right="0.2" top="0.28" bottom="0.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="93" zoomScaleNormal="93" zoomScalePageLayoutView="0" workbookViewId="0" topLeftCell="A1">
      <selection activeCell="A1" sqref="A1:AG33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4.140625" style="0" customWidth="1"/>
    <col min="4" max="4" width="3.140625" style="0" customWidth="1"/>
    <col min="5" max="5" width="6.28125" style="49" customWidth="1"/>
    <col min="6" max="6" width="2.8515625" style="0" customWidth="1"/>
    <col min="7" max="7" width="2.8515625" style="7" customWidth="1"/>
    <col min="8" max="8" width="3.57421875" style="7" customWidth="1"/>
    <col min="9" max="9" width="6.140625" style="49" customWidth="1"/>
    <col min="10" max="10" width="3.140625" style="7" customWidth="1"/>
    <col min="11" max="11" width="3.28125" style="7" customWidth="1"/>
    <col min="12" max="12" width="3.140625" style="7" customWidth="1"/>
    <col min="13" max="13" width="6.00390625" style="49" customWidth="1"/>
    <col min="14" max="14" width="2.57421875" style="7" customWidth="1"/>
    <col min="15" max="15" width="2.7109375" style="7" customWidth="1"/>
    <col min="16" max="16" width="3.140625" style="7" customWidth="1"/>
    <col min="17" max="17" width="4.8515625" style="49" customWidth="1"/>
    <col min="18" max="18" width="5.28125" style="49" customWidth="1"/>
    <col min="19" max="19" width="5.8515625" style="49" customWidth="1"/>
    <col min="20" max="20" width="4.8515625" style="8" customWidth="1"/>
    <col min="21" max="21" width="3.00390625" style="7" customWidth="1"/>
    <col min="22" max="25" width="6.00390625" style="49" customWidth="1"/>
    <col min="26" max="26" width="2.7109375" style="7" customWidth="1"/>
    <col min="27" max="27" width="3.140625" style="7" customWidth="1"/>
    <col min="28" max="28" width="2.28125" style="7" customWidth="1"/>
    <col min="29" max="33" width="7.140625" style="49" customWidth="1"/>
  </cols>
  <sheetData>
    <row r="1" spans="1:33" ht="20.2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 thickBo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5.75" customHeight="1">
      <c r="A3" s="81" t="s">
        <v>1</v>
      </c>
      <c r="B3" s="78" t="s">
        <v>2</v>
      </c>
      <c r="C3" s="81" t="s">
        <v>63</v>
      </c>
      <c r="D3" s="98" t="s">
        <v>69</v>
      </c>
      <c r="E3" s="99"/>
      <c r="F3" s="99"/>
      <c r="G3" s="100"/>
      <c r="H3" s="98" t="s">
        <v>70</v>
      </c>
      <c r="I3" s="99"/>
      <c r="J3" s="99"/>
      <c r="K3" s="100"/>
      <c r="L3" s="104" t="s">
        <v>50</v>
      </c>
      <c r="M3" s="105"/>
      <c r="N3" s="105"/>
      <c r="O3" s="106"/>
      <c r="P3" s="98" t="s">
        <v>51</v>
      </c>
      <c r="Q3" s="99"/>
      <c r="R3" s="99"/>
      <c r="S3" s="100"/>
      <c r="T3" s="64" t="s">
        <v>52</v>
      </c>
      <c r="U3" s="65"/>
      <c r="V3" s="65"/>
      <c r="W3" s="65"/>
      <c r="X3" s="66"/>
      <c r="Y3" s="64" t="s">
        <v>53</v>
      </c>
      <c r="Z3" s="65"/>
      <c r="AA3" s="65"/>
      <c r="AB3" s="66"/>
      <c r="AC3" s="84" t="s">
        <v>54</v>
      </c>
      <c r="AD3" s="85"/>
      <c r="AE3" s="85"/>
      <c r="AF3" s="86"/>
      <c r="AG3" s="90" t="s">
        <v>56</v>
      </c>
    </row>
    <row r="4" spans="1:33" ht="22.5" customHeight="1">
      <c r="A4" s="82"/>
      <c r="B4" s="79"/>
      <c r="C4" s="82"/>
      <c r="D4" s="101"/>
      <c r="E4" s="102"/>
      <c r="F4" s="102"/>
      <c r="G4" s="103"/>
      <c r="H4" s="101"/>
      <c r="I4" s="102"/>
      <c r="J4" s="102"/>
      <c r="K4" s="103"/>
      <c r="L4" s="107"/>
      <c r="M4" s="108"/>
      <c r="N4" s="108"/>
      <c r="O4" s="109"/>
      <c r="P4" s="101"/>
      <c r="Q4" s="102"/>
      <c r="R4" s="102"/>
      <c r="S4" s="103"/>
      <c r="T4" s="67"/>
      <c r="U4" s="68"/>
      <c r="V4" s="68"/>
      <c r="W4" s="68"/>
      <c r="X4" s="69"/>
      <c r="Y4" s="67"/>
      <c r="Z4" s="68"/>
      <c r="AA4" s="68"/>
      <c r="AB4" s="69"/>
      <c r="AC4" s="87"/>
      <c r="AD4" s="88"/>
      <c r="AE4" s="88"/>
      <c r="AF4" s="89"/>
      <c r="AG4" s="91"/>
    </row>
    <row r="5" spans="1:33" ht="38.25" customHeight="1">
      <c r="A5" s="82"/>
      <c r="B5" s="79"/>
      <c r="C5" s="82"/>
      <c r="D5" s="20" t="s">
        <v>36</v>
      </c>
      <c r="E5" s="50" t="s">
        <v>37</v>
      </c>
      <c r="F5" s="21" t="s">
        <v>38</v>
      </c>
      <c r="G5" s="22" t="s">
        <v>39</v>
      </c>
      <c r="H5" s="20" t="s">
        <v>36</v>
      </c>
      <c r="I5" s="50" t="s">
        <v>37</v>
      </c>
      <c r="J5" s="21" t="s">
        <v>38</v>
      </c>
      <c r="K5" s="22" t="s">
        <v>39</v>
      </c>
      <c r="L5" s="20" t="s">
        <v>36</v>
      </c>
      <c r="M5" s="50" t="s">
        <v>37</v>
      </c>
      <c r="N5" s="21" t="s">
        <v>38</v>
      </c>
      <c r="O5" s="22" t="s">
        <v>39</v>
      </c>
      <c r="P5" s="20" t="s">
        <v>36</v>
      </c>
      <c r="Q5" s="50" t="s">
        <v>37</v>
      </c>
      <c r="R5" s="50" t="s">
        <v>38</v>
      </c>
      <c r="S5" s="46" t="s">
        <v>39</v>
      </c>
      <c r="T5" s="74" t="s">
        <v>60</v>
      </c>
      <c r="U5" s="21" t="s">
        <v>36</v>
      </c>
      <c r="V5" s="50" t="s">
        <v>37</v>
      </c>
      <c r="W5" s="50" t="s">
        <v>38</v>
      </c>
      <c r="X5" s="46" t="s">
        <v>39</v>
      </c>
      <c r="Y5" s="56" t="s">
        <v>36</v>
      </c>
      <c r="Z5" s="21" t="s">
        <v>37</v>
      </c>
      <c r="AA5" s="21" t="s">
        <v>38</v>
      </c>
      <c r="AB5" s="22" t="s">
        <v>39</v>
      </c>
      <c r="AC5" s="92" t="s">
        <v>36</v>
      </c>
      <c r="AD5" s="94" t="s">
        <v>37</v>
      </c>
      <c r="AE5" s="94" t="s">
        <v>38</v>
      </c>
      <c r="AF5" s="96" t="s">
        <v>39</v>
      </c>
      <c r="AG5" s="91"/>
    </row>
    <row r="6" spans="1:33" ht="80.25" customHeight="1">
      <c r="A6" s="83"/>
      <c r="B6" s="80"/>
      <c r="C6" s="83"/>
      <c r="D6" s="20" t="s">
        <v>62</v>
      </c>
      <c r="E6" s="70" t="s">
        <v>58</v>
      </c>
      <c r="F6" s="71"/>
      <c r="G6" s="72"/>
      <c r="H6" s="20" t="s">
        <v>47</v>
      </c>
      <c r="I6" s="70" t="s">
        <v>59</v>
      </c>
      <c r="J6" s="71"/>
      <c r="K6" s="72"/>
      <c r="L6" s="20" t="s">
        <v>47</v>
      </c>
      <c r="M6" s="70" t="s">
        <v>59</v>
      </c>
      <c r="N6" s="71"/>
      <c r="O6" s="72"/>
      <c r="P6" s="23" t="s">
        <v>47</v>
      </c>
      <c r="Q6" s="50" t="s">
        <v>41</v>
      </c>
      <c r="R6" s="50" t="s">
        <v>42</v>
      </c>
      <c r="S6" s="46" t="s">
        <v>43</v>
      </c>
      <c r="T6" s="75"/>
      <c r="U6" s="21" t="s">
        <v>61</v>
      </c>
      <c r="V6" s="50" t="s">
        <v>65</v>
      </c>
      <c r="W6" s="50" t="s">
        <v>66</v>
      </c>
      <c r="X6" s="46" t="s">
        <v>67</v>
      </c>
      <c r="Y6" s="73" t="s">
        <v>55</v>
      </c>
      <c r="Z6" s="71"/>
      <c r="AA6" s="71"/>
      <c r="AB6" s="72"/>
      <c r="AC6" s="93"/>
      <c r="AD6" s="95"/>
      <c r="AE6" s="95"/>
      <c r="AF6" s="97"/>
      <c r="AG6" s="91"/>
    </row>
    <row r="7" spans="1:33" ht="15">
      <c r="A7" s="24">
        <v>1</v>
      </c>
      <c r="B7" s="24" t="s">
        <v>3</v>
      </c>
      <c r="C7" s="24">
        <v>13</v>
      </c>
      <c r="D7" s="25"/>
      <c r="E7" s="51">
        <v>0.585</v>
      </c>
      <c r="F7" s="27"/>
      <c r="G7" s="28"/>
      <c r="H7" s="29"/>
      <c r="I7" s="53">
        <v>1.309</v>
      </c>
      <c r="J7" s="30"/>
      <c r="K7" s="31"/>
      <c r="L7" s="32"/>
      <c r="M7" s="51">
        <v>0.65</v>
      </c>
      <c r="N7" s="26"/>
      <c r="O7" s="31"/>
      <c r="P7" s="32"/>
      <c r="Q7" s="51">
        <f>C7*0.025</f>
        <v>0.325</v>
      </c>
      <c r="R7" s="51">
        <f>C7*0.01</f>
        <v>0.13</v>
      </c>
      <c r="S7" s="47">
        <f>3*0.025</f>
        <v>0.07500000000000001</v>
      </c>
      <c r="T7" s="33">
        <v>26</v>
      </c>
      <c r="U7" s="26"/>
      <c r="V7" s="51">
        <f>T7*0.075</f>
        <v>1.95</v>
      </c>
      <c r="W7" s="51">
        <f>T7*0.075</f>
        <v>1.95</v>
      </c>
      <c r="X7" s="47">
        <f>T7*0.05</f>
        <v>1.3</v>
      </c>
      <c r="Y7" s="57">
        <v>0.085</v>
      </c>
      <c r="Z7" s="26"/>
      <c r="AA7" s="26"/>
      <c r="AB7" s="31"/>
      <c r="AC7" s="57">
        <f>D7+H7+L7+P7+U7+Y7</f>
        <v>0.085</v>
      </c>
      <c r="AD7" s="51">
        <f>E7+I7+M7+Q7+V7+Z7</f>
        <v>4.819</v>
      </c>
      <c r="AE7" s="51">
        <f>F7+J7+N7+R7+W7+AA7</f>
        <v>2.08</v>
      </c>
      <c r="AF7" s="59">
        <f>G7+K7+O7+S7+X7+AB7</f>
        <v>1.375</v>
      </c>
      <c r="AG7" s="55">
        <f>SUM(AC7:AF7)</f>
        <v>8.359</v>
      </c>
    </row>
    <row r="8" spans="1:33" ht="15">
      <c r="A8" s="24">
        <v>2</v>
      </c>
      <c r="B8" s="24" t="s">
        <v>4</v>
      </c>
      <c r="C8" s="24">
        <v>13</v>
      </c>
      <c r="D8" s="25"/>
      <c r="E8" s="51">
        <v>2.55</v>
      </c>
      <c r="F8" s="27"/>
      <c r="G8" s="28"/>
      <c r="H8" s="29"/>
      <c r="I8" s="53">
        <v>2.999</v>
      </c>
      <c r="J8" s="30"/>
      <c r="K8" s="31"/>
      <c r="L8" s="32"/>
      <c r="M8" s="51">
        <v>0.65</v>
      </c>
      <c r="N8" s="26"/>
      <c r="O8" s="31"/>
      <c r="P8" s="32"/>
      <c r="Q8" s="51">
        <f aca="true" t="shared" si="0" ref="Q8:Q31">C8*0.025</f>
        <v>0.325</v>
      </c>
      <c r="R8" s="51">
        <f aca="true" t="shared" si="1" ref="R8:R32">C8*0.01</f>
        <v>0.13</v>
      </c>
      <c r="S8" s="47">
        <f aca="true" t="shared" si="2" ref="S8:S31">3*0.025</f>
        <v>0.07500000000000001</v>
      </c>
      <c r="T8" s="33">
        <v>40</v>
      </c>
      <c r="U8" s="26"/>
      <c r="V8" s="51">
        <f aca="true" t="shared" si="3" ref="V8:V31">T8*0.075</f>
        <v>3</v>
      </c>
      <c r="W8" s="51">
        <f aca="true" t="shared" si="4" ref="W8:W31">T8*0.075</f>
        <v>3</v>
      </c>
      <c r="X8" s="47">
        <f aca="true" t="shared" si="5" ref="X8:X31">T8*0.05</f>
        <v>2</v>
      </c>
      <c r="Y8" s="57">
        <v>0.0825</v>
      </c>
      <c r="Z8" s="26"/>
      <c r="AA8" s="26"/>
      <c r="AB8" s="31"/>
      <c r="AC8" s="57">
        <f aca="true" t="shared" si="6" ref="AC8:AC31">D8+H8+L8+P8+U8+Y8</f>
        <v>0.0825</v>
      </c>
      <c r="AD8" s="51">
        <f aca="true" t="shared" si="7" ref="AD8:AD31">E8+I8+M8+Q8+V8+Z8</f>
        <v>9.524000000000001</v>
      </c>
      <c r="AE8" s="51">
        <f aca="true" t="shared" si="8" ref="AE8:AE31">F8+J8+N8+R8+W8+AA8</f>
        <v>3.13</v>
      </c>
      <c r="AF8" s="59">
        <f aca="true" t="shared" si="9" ref="AF8:AF31">G8+K8+O8+S8+X8+AB8</f>
        <v>2.075</v>
      </c>
      <c r="AG8" s="55">
        <f aca="true" t="shared" si="10" ref="AG8:AG31">SUM(AC8:AF8)</f>
        <v>14.811499999999999</v>
      </c>
    </row>
    <row r="9" spans="1:33" ht="15">
      <c r="A9" s="24">
        <v>3</v>
      </c>
      <c r="B9" s="24" t="s">
        <v>5</v>
      </c>
      <c r="C9" s="24">
        <v>14</v>
      </c>
      <c r="D9" s="25"/>
      <c r="E9" s="51">
        <v>1.13</v>
      </c>
      <c r="F9" s="27"/>
      <c r="G9" s="28"/>
      <c r="H9" s="29"/>
      <c r="I9" s="53">
        <v>1.602</v>
      </c>
      <c r="J9" s="30"/>
      <c r="K9" s="31"/>
      <c r="L9" s="32"/>
      <c r="M9" s="51">
        <v>0.7</v>
      </c>
      <c r="N9" s="26"/>
      <c r="O9" s="31"/>
      <c r="P9" s="32"/>
      <c r="Q9" s="51">
        <f t="shared" si="0"/>
        <v>0.35000000000000003</v>
      </c>
      <c r="R9" s="51">
        <f t="shared" si="1"/>
        <v>0.14</v>
      </c>
      <c r="S9" s="47">
        <f t="shared" si="2"/>
        <v>0.07500000000000001</v>
      </c>
      <c r="T9" s="33">
        <v>32</v>
      </c>
      <c r="U9" s="26"/>
      <c r="V9" s="51">
        <f t="shared" si="3"/>
        <v>2.4</v>
      </c>
      <c r="W9" s="51">
        <f t="shared" si="4"/>
        <v>2.4</v>
      </c>
      <c r="X9" s="47">
        <f t="shared" si="5"/>
        <v>1.6</v>
      </c>
      <c r="Y9" s="57">
        <v>0.088</v>
      </c>
      <c r="Z9" s="26"/>
      <c r="AA9" s="26"/>
      <c r="AB9" s="31"/>
      <c r="AC9" s="57">
        <f t="shared" si="6"/>
        <v>0.088</v>
      </c>
      <c r="AD9" s="51">
        <f t="shared" si="7"/>
        <v>6.182</v>
      </c>
      <c r="AE9" s="51">
        <f t="shared" si="8"/>
        <v>2.54</v>
      </c>
      <c r="AF9" s="59">
        <f t="shared" si="9"/>
        <v>1.675</v>
      </c>
      <c r="AG9" s="55">
        <f t="shared" si="10"/>
        <v>10.485000000000001</v>
      </c>
    </row>
    <row r="10" spans="1:33" ht="15">
      <c r="A10" s="24">
        <v>4</v>
      </c>
      <c r="B10" s="24" t="s">
        <v>6</v>
      </c>
      <c r="C10" s="24">
        <v>20</v>
      </c>
      <c r="D10" s="25"/>
      <c r="E10" s="51">
        <v>2.59</v>
      </c>
      <c r="F10" s="27"/>
      <c r="G10" s="28"/>
      <c r="H10" s="29"/>
      <c r="I10" s="53">
        <v>2.247</v>
      </c>
      <c r="J10" s="30"/>
      <c r="K10" s="31"/>
      <c r="L10" s="32"/>
      <c r="M10" s="51">
        <v>1</v>
      </c>
      <c r="N10" s="26"/>
      <c r="O10" s="31"/>
      <c r="P10" s="32"/>
      <c r="Q10" s="51">
        <f t="shared" si="0"/>
        <v>0.5</v>
      </c>
      <c r="R10" s="51">
        <f t="shared" si="1"/>
        <v>0.2</v>
      </c>
      <c r="S10" s="47">
        <f t="shared" si="2"/>
        <v>0.07500000000000001</v>
      </c>
      <c r="T10" s="33">
        <v>44</v>
      </c>
      <c r="U10" s="26"/>
      <c r="V10" s="51">
        <f t="shared" si="3"/>
        <v>3.3</v>
      </c>
      <c r="W10" s="51">
        <f t="shared" si="4"/>
        <v>3.3</v>
      </c>
      <c r="X10" s="47">
        <f t="shared" si="5"/>
        <v>2.2</v>
      </c>
      <c r="Y10" s="57">
        <v>0.135</v>
      </c>
      <c r="Z10" s="26"/>
      <c r="AA10" s="26"/>
      <c r="AB10" s="31"/>
      <c r="AC10" s="57">
        <f t="shared" si="6"/>
        <v>0.135</v>
      </c>
      <c r="AD10" s="51">
        <f t="shared" si="7"/>
        <v>9.637</v>
      </c>
      <c r="AE10" s="51">
        <f t="shared" si="8"/>
        <v>3.5</v>
      </c>
      <c r="AF10" s="59">
        <f t="shared" si="9"/>
        <v>2.2750000000000004</v>
      </c>
      <c r="AG10" s="55">
        <f t="shared" si="10"/>
        <v>15.547</v>
      </c>
    </row>
    <row r="11" spans="1:33" ht="15">
      <c r="A11" s="24">
        <v>5</v>
      </c>
      <c r="B11" s="24" t="s">
        <v>7</v>
      </c>
      <c r="C11" s="24">
        <v>11</v>
      </c>
      <c r="D11" s="25"/>
      <c r="E11" s="51">
        <v>1.265</v>
      </c>
      <c r="F11" s="27"/>
      <c r="G11" s="28"/>
      <c r="H11" s="29"/>
      <c r="I11" s="53">
        <v>1.113</v>
      </c>
      <c r="J11" s="30"/>
      <c r="K11" s="31"/>
      <c r="L11" s="32"/>
      <c r="M11" s="51">
        <v>0.55</v>
      </c>
      <c r="N11" s="26"/>
      <c r="O11" s="31"/>
      <c r="P11" s="32"/>
      <c r="Q11" s="51">
        <f t="shared" si="0"/>
        <v>0.275</v>
      </c>
      <c r="R11" s="51">
        <f t="shared" si="1"/>
        <v>0.11</v>
      </c>
      <c r="S11" s="47">
        <f t="shared" si="2"/>
        <v>0.07500000000000001</v>
      </c>
      <c r="T11" s="33">
        <v>49</v>
      </c>
      <c r="U11" s="26"/>
      <c r="V11" s="51">
        <f t="shared" si="3"/>
        <v>3.675</v>
      </c>
      <c r="W11" s="51">
        <f t="shared" si="4"/>
        <v>3.675</v>
      </c>
      <c r="X11" s="47">
        <f t="shared" si="5"/>
        <v>2.45</v>
      </c>
      <c r="Y11" s="57">
        <v>0.074</v>
      </c>
      <c r="Z11" s="26"/>
      <c r="AA11" s="26"/>
      <c r="AB11" s="31"/>
      <c r="AC11" s="57">
        <f t="shared" si="6"/>
        <v>0.074</v>
      </c>
      <c r="AD11" s="51">
        <f t="shared" si="7"/>
        <v>6.878</v>
      </c>
      <c r="AE11" s="51">
        <f t="shared" si="8"/>
        <v>3.7849999999999997</v>
      </c>
      <c r="AF11" s="59">
        <f t="shared" si="9"/>
        <v>2.5250000000000004</v>
      </c>
      <c r="AG11" s="55">
        <f t="shared" si="10"/>
        <v>13.262</v>
      </c>
    </row>
    <row r="12" spans="1:33" ht="15">
      <c r="A12" s="24">
        <v>6</v>
      </c>
      <c r="B12" s="24" t="s">
        <v>8</v>
      </c>
      <c r="C12" s="24">
        <v>5</v>
      </c>
      <c r="D12" s="25"/>
      <c r="E12" s="51">
        <v>1.595</v>
      </c>
      <c r="F12" s="27"/>
      <c r="G12" s="28"/>
      <c r="H12" s="29"/>
      <c r="I12" s="53">
        <v>0.948</v>
      </c>
      <c r="J12" s="30"/>
      <c r="K12" s="31"/>
      <c r="L12" s="32"/>
      <c r="M12" s="51">
        <v>0.25</v>
      </c>
      <c r="N12" s="26"/>
      <c r="O12" s="31"/>
      <c r="P12" s="32"/>
      <c r="Q12" s="51">
        <f t="shared" si="0"/>
        <v>0.125</v>
      </c>
      <c r="R12" s="51">
        <f t="shared" si="1"/>
        <v>0.05</v>
      </c>
      <c r="S12" s="47">
        <f t="shared" si="2"/>
        <v>0.07500000000000001</v>
      </c>
      <c r="T12" s="33">
        <v>26</v>
      </c>
      <c r="U12" s="26"/>
      <c r="V12" s="51">
        <f t="shared" si="3"/>
        <v>1.95</v>
      </c>
      <c r="W12" s="51">
        <f t="shared" si="4"/>
        <v>1.95</v>
      </c>
      <c r="X12" s="47">
        <f t="shared" si="5"/>
        <v>1.3</v>
      </c>
      <c r="Y12" s="57">
        <v>0.041</v>
      </c>
      <c r="Z12" s="26"/>
      <c r="AA12" s="26"/>
      <c r="AB12" s="31"/>
      <c r="AC12" s="57">
        <f t="shared" si="6"/>
        <v>0.041</v>
      </c>
      <c r="AD12" s="51">
        <f t="shared" si="7"/>
        <v>4.868</v>
      </c>
      <c r="AE12" s="51">
        <f t="shared" si="8"/>
        <v>2</v>
      </c>
      <c r="AF12" s="59">
        <f t="shared" si="9"/>
        <v>1.375</v>
      </c>
      <c r="AG12" s="55">
        <f t="shared" si="10"/>
        <v>8.284</v>
      </c>
    </row>
    <row r="13" spans="1:33" ht="15">
      <c r="A13" s="24">
        <v>7</v>
      </c>
      <c r="B13" s="24" t="s">
        <v>9</v>
      </c>
      <c r="C13" s="24">
        <v>19</v>
      </c>
      <c r="D13" s="25"/>
      <c r="E13" s="51">
        <v>1.475</v>
      </c>
      <c r="F13" s="27"/>
      <c r="G13" s="28"/>
      <c r="H13" s="29"/>
      <c r="I13" s="53">
        <v>1.796</v>
      </c>
      <c r="J13" s="30"/>
      <c r="K13" s="31"/>
      <c r="L13" s="32"/>
      <c r="M13" s="51">
        <v>0.95</v>
      </c>
      <c r="N13" s="26"/>
      <c r="O13" s="31"/>
      <c r="P13" s="32"/>
      <c r="Q13" s="51">
        <f t="shared" si="0"/>
        <v>0.47500000000000003</v>
      </c>
      <c r="R13" s="51">
        <f t="shared" si="1"/>
        <v>0.19</v>
      </c>
      <c r="S13" s="47">
        <f t="shared" si="2"/>
        <v>0.07500000000000001</v>
      </c>
      <c r="T13" s="33">
        <v>42</v>
      </c>
      <c r="U13" s="26"/>
      <c r="V13" s="51">
        <f t="shared" si="3"/>
        <v>3.15</v>
      </c>
      <c r="W13" s="51">
        <f t="shared" si="4"/>
        <v>3.15</v>
      </c>
      <c r="X13" s="47">
        <f t="shared" si="5"/>
        <v>2.1</v>
      </c>
      <c r="Y13" s="57">
        <v>0.118</v>
      </c>
      <c r="Z13" s="26"/>
      <c r="AA13" s="26"/>
      <c r="AB13" s="31"/>
      <c r="AC13" s="57">
        <f t="shared" si="6"/>
        <v>0.118</v>
      </c>
      <c r="AD13" s="51">
        <f t="shared" si="7"/>
        <v>7.846</v>
      </c>
      <c r="AE13" s="51">
        <f t="shared" si="8"/>
        <v>3.34</v>
      </c>
      <c r="AF13" s="59">
        <f t="shared" si="9"/>
        <v>2.1750000000000003</v>
      </c>
      <c r="AG13" s="55">
        <f t="shared" si="10"/>
        <v>13.479000000000001</v>
      </c>
    </row>
    <row r="14" spans="1:33" ht="15">
      <c r="A14" s="24">
        <v>8</v>
      </c>
      <c r="B14" s="24" t="s">
        <v>10</v>
      </c>
      <c r="C14" s="24">
        <v>16</v>
      </c>
      <c r="D14" s="25"/>
      <c r="E14" s="51">
        <v>2.085</v>
      </c>
      <c r="F14" s="27"/>
      <c r="G14" s="28"/>
      <c r="H14" s="29"/>
      <c r="I14" s="53">
        <v>1.701</v>
      </c>
      <c r="J14" s="30"/>
      <c r="K14" s="31"/>
      <c r="L14" s="32"/>
      <c r="M14" s="51">
        <v>0.8</v>
      </c>
      <c r="N14" s="26"/>
      <c r="O14" s="31"/>
      <c r="P14" s="32"/>
      <c r="Q14" s="51">
        <f t="shared" si="0"/>
        <v>0.4</v>
      </c>
      <c r="R14" s="51">
        <f t="shared" si="1"/>
        <v>0.16</v>
      </c>
      <c r="S14" s="47">
        <f t="shared" si="2"/>
        <v>0.07500000000000001</v>
      </c>
      <c r="T14" s="33">
        <v>36</v>
      </c>
      <c r="U14" s="26"/>
      <c r="V14" s="51">
        <f t="shared" si="3"/>
        <v>2.6999999999999997</v>
      </c>
      <c r="W14" s="51">
        <f t="shared" si="4"/>
        <v>2.6999999999999997</v>
      </c>
      <c r="X14" s="47">
        <f t="shared" si="5"/>
        <v>1.8</v>
      </c>
      <c r="Y14" s="57">
        <v>0.107</v>
      </c>
      <c r="Z14" s="26"/>
      <c r="AA14" s="26"/>
      <c r="AB14" s="31"/>
      <c r="AC14" s="57">
        <f t="shared" si="6"/>
        <v>0.107</v>
      </c>
      <c r="AD14" s="51">
        <f t="shared" si="7"/>
        <v>7.686</v>
      </c>
      <c r="AE14" s="51">
        <f t="shared" si="8"/>
        <v>2.86</v>
      </c>
      <c r="AF14" s="59">
        <f t="shared" si="9"/>
        <v>1.875</v>
      </c>
      <c r="AG14" s="55">
        <f t="shared" si="10"/>
        <v>12.528</v>
      </c>
    </row>
    <row r="15" spans="1:33" ht="15">
      <c r="A15" s="24">
        <v>9</v>
      </c>
      <c r="B15" s="24" t="s">
        <v>11</v>
      </c>
      <c r="C15" s="24">
        <v>12</v>
      </c>
      <c r="D15" s="25"/>
      <c r="E15" s="51">
        <v>2.465</v>
      </c>
      <c r="F15" s="27"/>
      <c r="G15" s="28"/>
      <c r="H15" s="29"/>
      <c r="I15" s="53">
        <v>1.417</v>
      </c>
      <c r="J15" s="30"/>
      <c r="K15" s="31"/>
      <c r="L15" s="32"/>
      <c r="M15" s="51">
        <v>0.6</v>
      </c>
      <c r="N15" s="26"/>
      <c r="O15" s="31"/>
      <c r="P15" s="32"/>
      <c r="Q15" s="51">
        <f t="shared" si="0"/>
        <v>0.30000000000000004</v>
      </c>
      <c r="R15" s="51">
        <f t="shared" si="1"/>
        <v>0.12</v>
      </c>
      <c r="S15" s="47">
        <f t="shared" si="2"/>
        <v>0.07500000000000001</v>
      </c>
      <c r="T15" s="33">
        <v>26</v>
      </c>
      <c r="U15" s="26"/>
      <c r="V15" s="51">
        <f t="shared" si="3"/>
        <v>1.95</v>
      </c>
      <c r="W15" s="51">
        <f t="shared" si="4"/>
        <v>1.95</v>
      </c>
      <c r="X15" s="47">
        <f t="shared" si="5"/>
        <v>1.3</v>
      </c>
      <c r="Y15" s="57">
        <v>0.077</v>
      </c>
      <c r="Z15" s="26"/>
      <c r="AA15" s="26"/>
      <c r="AB15" s="31"/>
      <c r="AC15" s="57">
        <f t="shared" si="6"/>
        <v>0.077</v>
      </c>
      <c r="AD15" s="51">
        <f t="shared" si="7"/>
        <v>6.731999999999999</v>
      </c>
      <c r="AE15" s="51">
        <f t="shared" si="8"/>
        <v>2.07</v>
      </c>
      <c r="AF15" s="59">
        <f t="shared" si="9"/>
        <v>1.375</v>
      </c>
      <c r="AG15" s="55">
        <f t="shared" si="10"/>
        <v>10.254</v>
      </c>
    </row>
    <row r="16" spans="1:33" ht="15">
      <c r="A16" s="24">
        <v>10</v>
      </c>
      <c r="B16" s="24" t="s">
        <v>12</v>
      </c>
      <c r="C16" s="24">
        <v>15</v>
      </c>
      <c r="D16" s="25"/>
      <c r="E16" s="51">
        <v>2.765</v>
      </c>
      <c r="F16" s="27"/>
      <c r="G16" s="28"/>
      <c r="H16" s="29"/>
      <c r="I16" s="53">
        <v>1.514</v>
      </c>
      <c r="J16" s="30"/>
      <c r="K16" s="31"/>
      <c r="L16" s="32"/>
      <c r="M16" s="51">
        <v>0.75</v>
      </c>
      <c r="N16" s="26"/>
      <c r="O16" s="31"/>
      <c r="P16" s="32"/>
      <c r="Q16" s="51">
        <f t="shared" si="0"/>
        <v>0.375</v>
      </c>
      <c r="R16" s="51">
        <f t="shared" si="1"/>
        <v>0.15</v>
      </c>
      <c r="S16" s="47">
        <f t="shared" si="2"/>
        <v>0.07500000000000001</v>
      </c>
      <c r="T16" s="33">
        <v>36</v>
      </c>
      <c r="U16" s="26"/>
      <c r="V16" s="51">
        <f t="shared" si="3"/>
        <v>2.6999999999999997</v>
      </c>
      <c r="W16" s="51">
        <f t="shared" si="4"/>
        <v>2.6999999999999997</v>
      </c>
      <c r="X16" s="47">
        <f t="shared" si="5"/>
        <v>1.8</v>
      </c>
      <c r="Y16" s="57">
        <v>0.093</v>
      </c>
      <c r="Z16" s="26"/>
      <c r="AA16" s="26"/>
      <c r="AB16" s="31"/>
      <c r="AC16" s="57">
        <f t="shared" si="6"/>
        <v>0.093</v>
      </c>
      <c r="AD16" s="51">
        <f t="shared" si="7"/>
        <v>8.104</v>
      </c>
      <c r="AE16" s="51">
        <f t="shared" si="8"/>
        <v>2.8499999999999996</v>
      </c>
      <c r="AF16" s="59">
        <f t="shared" si="9"/>
        <v>1.875</v>
      </c>
      <c r="AG16" s="55">
        <f t="shared" si="10"/>
        <v>12.921999999999999</v>
      </c>
    </row>
    <row r="17" spans="1:33" ht="15">
      <c r="A17" s="24">
        <v>11</v>
      </c>
      <c r="B17" s="24" t="s">
        <v>13</v>
      </c>
      <c r="C17" s="24">
        <v>5</v>
      </c>
      <c r="D17" s="25"/>
      <c r="E17" s="51">
        <v>1.05</v>
      </c>
      <c r="F17" s="27"/>
      <c r="G17" s="28"/>
      <c r="H17" s="29"/>
      <c r="I17" s="53">
        <v>0.409</v>
      </c>
      <c r="J17" s="30"/>
      <c r="K17" s="31"/>
      <c r="L17" s="32"/>
      <c r="M17" s="51">
        <v>0.25</v>
      </c>
      <c r="N17" s="26"/>
      <c r="O17" s="31"/>
      <c r="P17" s="32"/>
      <c r="Q17" s="51">
        <f t="shared" si="0"/>
        <v>0.125</v>
      </c>
      <c r="R17" s="51">
        <f t="shared" si="1"/>
        <v>0.05</v>
      </c>
      <c r="S17" s="47">
        <f t="shared" si="2"/>
        <v>0.07500000000000001</v>
      </c>
      <c r="T17" s="33">
        <v>16</v>
      </c>
      <c r="U17" s="26"/>
      <c r="V17" s="51">
        <f t="shared" si="3"/>
        <v>1.2</v>
      </c>
      <c r="W17" s="51">
        <f t="shared" si="4"/>
        <v>1.2</v>
      </c>
      <c r="X17" s="47">
        <f t="shared" si="5"/>
        <v>0.8</v>
      </c>
      <c r="Y17" s="57">
        <v>0.0385</v>
      </c>
      <c r="Z17" s="26"/>
      <c r="AA17" s="26"/>
      <c r="AB17" s="31"/>
      <c r="AC17" s="57">
        <f t="shared" si="6"/>
        <v>0.0385</v>
      </c>
      <c r="AD17" s="51">
        <f t="shared" si="7"/>
        <v>3.034</v>
      </c>
      <c r="AE17" s="51">
        <f t="shared" si="8"/>
        <v>1.25</v>
      </c>
      <c r="AF17" s="59">
        <f t="shared" si="9"/>
        <v>0.875</v>
      </c>
      <c r="AG17" s="55">
        <f t="shared" si="10"/>
        <v>5.1975</v>
      </c>
    </row>
    <row r="18" spans="1:33" ht="15">
      <c r="A18" s="24">
        <v>12</v>
      </c>
      <c r="B18" s="24" t="s">
        <v>14</v>
      </c>
      <c r="C18" s="24">
        <v>4</v>
      </c>
      <c r="D18" s="25"/>
      <c r="E18" s="51">
        <v>0.575</v>
      </c>
      <c r="F18" s="27"/>
      <c r="G18" s="28"/>
      <c r="H18" s="29"/>
      <c r="I18" s="53">
        <v>0.293</v>
      </c>
      <c r="J18" s="30"/>
      <c r="K18" s="31"/>
      <c r="L18" s="32"/>
      <c r="M18" s="51">
        <v>0.2</v>
      </c>
      <c r="N18" s="26"/>
      <c r="O18" s="31"/>
      <c r="P18" s="32"/>
      <c r="Q18" s="51">
        <f t="shared" si="0"/>
        <v>0.1</v>
      </c>
      <c r="R18" s="51">
        <f t="shared" si="1"/>
        <v>0.04</v>
      </c>
      <c r="S18" s="47">
        <f t="shared" si="2"/>
        <v>0.07500000000000001</v>
      </c>
      <c r="T18" s="33">
        <v>14</v>
      </c>
      <c r="U18" s="26"/>
      <c r="V18" s="51">
        <f t="shared" si="3"/>
        <v>1.05</v>
      </c>
      <c r="W18" s="51">
        <f t="shared" si="4"/>
        <v>1.05</v>
      </c>
      <c r="X18" s="47">
        <f t="shared" si="5"/>
        <v>0.7000000000000001</v>
      </c>
      <c r="Y18" s="57">
        <v>0.0275</v>
      </c>
      <c r="Z18" s="26"/>
      <c r="AA18" s="26"/>
      <c r="AB18" s="31"/>
      <c r="AC18" s="57">
        <f t="shared" si="6"/>
        <v>0.0275</v>
      </c>
      <c r="AD18" s="51">
        <f t="shared" si="7"/>
        <v>2.218</v>
      </c>
      <c r="AE18" s="51">
        <f t="shared" si="8"/>
        <v>1.09</v>
      </c>
      <c r="AF18" s="59">
        <f t="shared" si="9"/>
        <v>0.7750000000000001</v>
      </c>
      <c r="AG18" s="55">
        <f t="shared" si="10"/>
        <v>4.1105</v>
      </c>
    </row>
    <row r="19" spans="1:33" ht="15">
      <c r="A19" s="24">
        <v>13</v>
      </c>
      <c r="B19" s="24" t="s">
        <v>15</v>
      </c>
      <c r="C19" s="24">
        <v>6</v>
      </c>
      <c r="D19" s="25"/>
      <c r="E19" s="51">
        <v>0.485</v>
      </c>
      <c r="F19" s="27"/>
      <c r="G19" s="28"/>
      <c r="H19" s="29"/>
      <c r="I19" s="53">
        <v>0.364</v>
      </c>
      <c r="J19" s="30"/>
      <c r="K19" s="31"/>
      <c r="L19" s="32"/>
      <c r="M19" s="51">
        <v>0.3</v>
      </c>
      <c r="N19" s="26"/>
      <c r="O19" s="31"/>
      <c r="P19" s="32"/>
      <c r="Q19" s="51">
        <f t="shared" si="0"/>
        <v>0.15000000000000002</v>
      </c>
      <c r="R19" s="51">
        <f t="shared" si="1"/>
        <v>0.06</v>
      </c>
      <c r="S19" s="47">
        <f t="shared" si="2"/>
        <v>0.07500000000000001</v>
      </c>
      <c r="T19" s="33">
        <v>18</v>
      </c>
      <c r="U19" s="26"/>
      <c r="V19" s="51">
        <f t="shared" si="3"/>
        <v>1.3499999999999999</v>
      </c>
      <c r="W19" s="51">
        <f t="shared" si="4"/>
        <v>1.3499999999999999</v>
      </c>
      <c r="X19" s="47">
        <f t="shared" si="5"/>
        <v>0.9</v>
      </c>
      <c r="Y19" s="57">
        <v>0.0467</v>
      </c>
      <c r="Z19" s="26"/>
      <c r="AA19" s="26"/>
      <c r="AB19" s="31"/>
      <c r="AC19" s="57">
        <f t="shared" si="6"/>
        <v>0.0467</v>
      </c>
      <c r="AD19" s="51">
        <f t="shared" si="7"/>
        <v>2.649</v>
      </c>
      <c r="AE19" s="51">
        <f t="shared" si="8"/>
        <v>1.41</v>
      </c>
      <c r="AF19" s="59">
        <f t="shared" si="9"/>
        <v>0.9750000000000001</v>
      </c>
      <c r="AG19" s="55">
        <f t="shared" si="10"/>
        <v>5.0807</v>
      </c>
    </row>
    <row r="20" spans="1:33" ht="15">
      <c r="A20" s="24">
        <v>14</v>
      </c>
      <c r="B20" s="24" t="s">
        <v>16</v>
      </c>
      <c r="C20" s="24">
        <v>4</v>
      </c>
      <c r="D20" s="25"/>
      <c r="E20" s="51">
        <v>0.71</v>
      </c>
      <c r="F20" s="27"/>
      <c r="G20" s="28"/>
      <c r="H20" s="29"/>
      <c r="I20" s="53">
        <v>0.364</v>
      </c>
      <c r="J20" s="30"/>
      <c r="K20" s="31"/>
      <c r="L20" s="32"/>
      <c r="M20" s="51">
        <v>0.2</v>
      </c>
      <c r="N20" s="26"/>
      <c r="O20" s="31"/>
      <c r="P20" s="32"/>
      <c r="Q20" s="51">
        <f t="shared" si="0"/>
        <v>0.1</v>
      </c>
      <c r="R20" s="51">
        <f t="shared" si="1"/>
        <v>0.04</v>
      </c>
      <c r="S20" s="47">
        <f t="shared" si="2"/>
        <v>0.07500000000000001</v>
      </c>
      <c r="T20" s="33">
        <v>14</v>
      </c>
      <c r="U20" s="26"/>
      <c r="V20" s="51">
        <f t="shared" si="3"/>
        <v>1.05</v>
      </c>
      <c r="W20" s="51">
        <f t="shared" si="4"/>
        <v>1.05</v>
      </c>
      <c r="X20" s="47">
        <f t="shared" si="5"/>
        <v>0.7000000000000001</v>
      </c>
      <c r="Y20" s="57">
        <v>0.03</v>
      </c>
      <c r="Z20" s="26"/>
      <c r="AA20" s="26"/>
      <c r="AB20" s="31"/>
      <c r="AC20" s="57">
        <f t="shared" si="6"/>
        <v>0.03</v>
      </c>
      <c r="AD20" s="51">
        <f t="shared" si="7"/>
        <v>2.424</v>
      </c>
      <c r="AE20" s="51">
        <f t="shared" si="8"/>
        <v>1.09</v>
      </c>
      <c r="AF20" s="59">
        <f t="shared" si="9"/>
        <v>0.7750000000000001</v>
      </c>
      <c r="AG20" s="55">
        <f t="shared" si="10"/>
        <v>4.319</v>
      </c>
    </row>
    <row r="21" spans="1:33" ht="15">
      <c r="A21" s="24">
        <v>15</v>
      </c>
      <c r="B21" s="24" t="s">
        <v>17</v>
      </c>
      <c r="C21" s="24">
        <v>14</v>
      </c>
      <c r="D21" s="25"/>
      <c r="E21" s="51">
        <v>2.93</v>
      </c>
      <c r="F21" s="27"/>
      <c r="G21" s="28"/>
      <c r="H21" s="29"/>
      <c r="I21" s="53">
        <v>1.873</v>
      </c>
      <c r="J21" s="30"/>
      <c r="K21" s="31"/>
      <c r="L21" s="32"/>
      <c r="M21" s="51">
        <v>0.7</v>
      </c>
      <c r="N21" s="26"/>
      <c r="O21" s="31"/>
      <c r="P21" s="32"/>
      <c r="Q21" s="51">
        <f t="shared" si="0"/>
        <v>0.35000000000000003</v>
      </c>
      <c r="R21" s="51">
        <f t="shared" si="1"/>
        <v>0.14</v>
      </c>
      <c r="S21" s="47">
        <f t="shared" si="2"/>
        <v>0.07500000000000001</v>
      </c>
      <c r="T21" s="33">
        <v>48</v>
      </c>
      <c r="U21" s="26"/>
      <c r="V21" s="51">
        <f t="shared" si="3"/>
        <v>3.5999999999999996</v>
      </c>
      <c r="W21" s="51">
        <f t="shared" si="4"/>
        <v>3.5999999999999996</v>
      </c>
      <c r="X21" s="47">
        <f t="shared" si="5"/>
        <v>2.4000000000000004</v>
      </c>
      <c r="Y21" s="57">
        <v>0.088</v>
      </c>
      <c r="Z21" s="26"/>
      <c r="AA21" s="26"/>
      <c r="AB21" s="31"/>
      <c r="AC21" s="57">
        <f t="shared" si="6"/>
        <v>0.088</v>
      </c>
      <c r="AD21" s="51">
        <f t="shared" si="7"/>
        <v>9.453</v>
      </c>
      <c r="AE21" s="51">
        <f t="shared" si="8"/>
        <v>3.7399999999999998</v>
      </c>
      <c r="AF21" s="59">
        <f t="shared" si="9"/>
        <v>2.4750000000000005</v>
      </c>
      <c r="AG21" s="55">
        <f t="shared" si="10"/>
        <v>15.756</v>
      </c>
    </row>
    <row r="22" spans="1:33" ht="15">
      <c r="A22" s="24">
        <v>16</v>
      </c>
      <c r="B22" s="24" t="s">
        <v>18</v>
      </c>
      <c r="C22" s="24">
        <v>20</v>
      </c>
      <c r="D22" s="25"/>
      <c r="E22" s="51">
        <v>3.93</v>
      </c>
      <c r="F22" s="27"/>
      <c r="G22" s="28"/>
      <c r="H22" s="29"/>
      <c r="I22" s="53">
        <v>1.773</v>
      </c>
      <c r="J22" s="30"/>
      <c r="K22" s="31"/>
      <c r="L22" s="32"/>
      <c r="M22" s="51">
        <v>0.975</v>
      </c>
      <c r="N22" s="26"/>
      <c r="O22" s="31"/>
      <c r="P22" s="32"/>
      <c r="Q22" s="51">
        <f t="shared" si="0"/>
        <v>0.5</v>
      </c>
      <c r="R22" s="51">
        <f t="shared" si="1"/>
        <v>0.2</v>
      </c>
      <c r="S22" s="47">
        <f t="shared" si="2"/>
        <v>0.07500000000000001</v>
      </c>
      <c r="T22" s="33">
        <v>76</v>
      </c>
      <c r="U22" s="26"/>
      <c r="V22" s="51">
        <f t="shared" si="3"/>
        <v>5.7</v>
      </c>
      <c r="W22" s="51">
        <f t="shared" si="4"/>
        <v>5.7</v>
      </c>
      <c r="X22" s="47">
        <f t="shared" si="5"/>
        <v>3.8000000000000003</v>
      </c>
      <c r="Y22" s="57">
        <v>0.11</v>
      </c>
      <c r="Z22" s="26"/>
      <c r="AA22" s="26"/>
      <c r="AB22" s="31"/>
      <c r="AC22" s="57">
        <f t="shared" si="6"/>
        <v>0.11</v>
      </c>
      <c r="AD22" s="51">
        <f t="shared" si="7"/>
        <v>12.878</v>
      </c>
      <c r="AE22" s="51">
        <f t="shared" si="8"/>
        <v>5.9</v>
      </c>
      <c r="AF22" s="59">
        <f t="shared" si="9"/>
        <v>3.8750000000000004</v>
      </c>
      <c r="AG22" s="55">
        <f t="shared" si="10"/>
        <v>22.762999999999998</v>
      </c>
    </row>
    <row r="23" spans="1:33" ht="15">
      <c r="A23" s="24">
        <v>17</v>
      </c>
      <c r="B23" s="24" t="s">
        <v>19</v>
      </c>
      <c r="C23" s="24">
        <v>11</v>
      </c>
      <c r="D23" s="25"/>
      <c r="E23" s="51">
        <v>1.47</v>
      </c>
      <c r="F23" s="27"/>
      <c r="G23" s="28"/>
      <c r="H23" s="29"/>
      <c r="I23" s="53">
        <v>0.94</v>
      </c>
      <c r="J23" s="30"/>
      <c r="K23" s="31"/>
      <c r="L23" s="32"/>
      <c r="M23" s="51">
        <v>0.55</v>
      </c>
      <c r="N23" s="26"/>
      <c r="O23" s="31"/>
      <c r="P23" s="32"/>
      <c r="Q23" s="51">
        <f t="shared" si="0"/>
        <v>0.275</v>
      </c>
      <c r="R23" s="51">
        <f t="shared" si="1"/>
        <v>0.11</v>
      </c>
      <c r="S23" s="47">
        <f t="shared" si="2"/>
        <v>0.07500000000000001</v>
      </c>
      <c r="T23" s="33">
        <v>61</v>
      </c>
      <c r="U23" s="26"/>
      <c r="V23" s="51">
        <f t="shared" si="3"/>
        <v>4.575</v>
      </c>
      <c r="W23" s="51">
        <f t="shared" si="4"/>
        <v>4.575</v>
      </c>
      <c r="X23" s="47">
        <f t="shared" si="5"/>
        <v>3.0500000000000003</v>
      </c>
      <c r="Y23" s="57">
        <v>0.0687</v>
      </c>
      <c r="Z23" s="26"/>
      <c r="AA23" s="26"/>
      <c r="AB23" s="31"/>
      <c r="AC23" s="57">
        <f t="shared" si="6"/>
        <v>0.0687</v>
      </c>
      <c r="AD23" s="51">
        <f t="shared" si="7"/>
        <v>7.8100000000000005</v>
      </c>
      <c r="AE23" s="51">
        <f t="shared" si="8"/>
        <v>4.6850000000000005</v>
      </c>
      <c r="AF23" s="59">
        <f t="shared" si="9"/>
        <v>3.1250000000000004</v>
      </c>
      <c r="AG23" s="55">
        <f t="shared" si="10"/>
        <v>15.6887</v>
      </c>
    </row>
    <row r="24" spans="1:33" ht="15">
      <c r="A24" s="24">
        <v>18</v>
      </c>
      <c r="B24" s="24" t="s">
        <v>20</v>
      </c>
      <c r="C24" s="24">
        <v>30</v>
      </c>
      <c r="D24" s="25"/>
      <c r="E24" s="51">
        <v>4.28</v>
      </c>
      <c r="F24" s="27"/>
      <c r="G24" s="28"/>
      <c r="H24" s="29"/>
      <c r="I24" s="53">
        <v>3.91</v>
      </c>
      <c r="J24" s="30"/>
      <c r="K24" s="31"/>
      <c r="L24" s="32"/>
      <c r="M24" s="51">
        <v>1.5</v>
      </c>
      <c r="N24" s="26"/>
      <c r="O24" s="31"/>
      <c r="P24" s="32"/>
      <c r="Q24" s="51">
        <f t="shared" si="0"/>
        <v>0.75</v>
      </c>
      <c r="R24" s="51">
        <f t="shared" si="1"/>
        <v>0.3</v>
      </c>
      <c r="S24" s="47">
        <f t="shared" si="2"/>
        <v>0.07500000000000001</v>
      </c>
      <c r="T24" s="33">
        <v>63</v>
      </c>
      <c r="U24" s="26"/>
      <c r="V24" s="51">
        <f t="shared" si="3"/>
        <v>4.725</v>
      </c>
      <c r="W24" s="51">
        <f t="shared" si="4"/>
        <v>4.725</v>
      </c>
      <c r="X24" s="47">
        <f t="shared" si="5"/>
        <v>3.1500000000000004</v>
      </c>
      <c r="Y24" s="57">
        <v>0.1815</v>
      </c>
      <c r="Z24" s="26"/>
      <c r="AA24" s="26"/>
      <c r="AB24" s="31"/>
      <c r="AC24" s="57">
        <f t="shared" si="6"/>
        <v>0.1815</v>
      </c>
      <c r="AD24" s="51">
        <f t="shared" si="7"/>
        <v>15.165000000000001</v>
      </c>
      <c r="AE24" s="51">
        <f t="shared" si="8"/>
        <v>5.0249999999999995</v>
      </c>
      <c r="AF24" s="59">
        <f t="shared" si="9"/>
        <v>3.2250000000000005</v>
      </c>
      <c r="AG24" s="55">
        <f t="shared" si="10"/>
        <v>23.596500000000002</v>
      </c>
    </row>
    <row r="25" spans="1:33" ht="15">
      <c r="A25" s="24">
        <v>19</v>
      </c>
      <c r="B25" s="24" t="s">
        <v>21</v>
      </c>
      <c r="C25" s="24">
        <v>16</v>
      </c>
      <c r="D25" s="25"/>
      <c r="E25" s="51">
        <v>2.75</v>
      </c>
      <c r="F25" s="27"/>
      <c r="G25" s="28"/>
      <c r="H25" s="29"/>
      <c r="I25" s="53">
        <v>1.467</v>
      </c>
      <c r="J25" s="30"/>
      <c r="K25" s="31"/>
      <c r="L25" s="32"/>
      <c r="M25" s="51">
        <v>0.8</v>
      </c>
      <c r="N25" s="26"/>
      <c r="O25" s="31"/>
      <c r="P25" s="32"/>
      <c r="Q25" s="51">
        <f t="shared" si="0"/>
        <v>0.4</v>
      </c>
      <c r="R25" s="51">
        <f t="shared" si="1"/>
        <v>0.16</v>
      </c>
      <c r="S25" s="47">
        <f t="shared" si="2"/>
        <v>0.07500000000000001</v>
      </c>
      <c r="T25" s="33">
        <v>38</v>
      </c>
      <c r="U25" s="26"/>
      <c r="V25" s="51">
        <f t="shared" si="3"/>
        <v>2.85</v>
      </c>
      <c r="W25" s="51">
        <f t="shared" si="4"/>
        <v>2.85</v>
      </c>
      <c r="X25" s="47">
        <f t="shared" si="5"/>
        <v>1.9000000000000001</v>
      </c>
      <c r="Y25" s="57">
        <v>0.0962</v>
      </c>
      <c r="Z25" s="26"/>
      <c r="AA25" s="26"/>
      <c r="AB25" s="31"/>
      <c r="AC25" s="57">
        <f t="shared" si="6"/>
        <v>0.0962</v>
      </c>
      <c r="AD25" s="51">
        <f t="shared" si="7"/>
        <v>8.267000000000001</v>
      </c>
      <c r="AE25" s="51">
        <f t="shared" si="8"/>
        <v>3.0100000000000002</v>
      </c>
      <c r="AF25" s="59">
        <f t="shared" si="9"/>
        <v>1.975</v>
      </c>
      <c r="AG25" s="55">
        <f t="shared" si="10"/>
        <v>13.3482</v>
      </c>
    </row>
    <row r="26" spans="1:33" ht="15">
      <c r="A26" s="24">
        <v>20</v>
      </c>
      <c r="B26" s="24" t="s">
        <v>22</v>
      </c>
      <c r="C26" s="24">
        <v>22</v>
      </c>
      <c r="D26" s="25"/>
      <c r="E26" s="51">
        <v>3.035</v>
      </c>
      <c r="F26" s="27"/>
      <c r="G26" s="28"/>
      <c r="H26" s="29"/>
      <c r="I26" s="53">
        <v>1.647</v>
      </c>
      <c r="J26" s="30"/>
      <c r="K26" s="31"/>
      <c r="L26" s="32"/>
      <c r="M26" s="51">
        <v>1.1</v>
      </c>
      <c r="N26" s="26"/>
      <c r="O26" s="31"/>
      <c r="P26" s="32"/>
      <c r="Q26" s="51">
        <f t="shared" si="0"/>
        <v>0.55</v>
      </c>
      <c r="R26" s="51">
        <f t="shared" si="1"/>
        <v>0.22</v>
      </c>
      <c r="S26" s="47">
        <f t="shared" si="2"/>
        <v>0.07500000000000001</v>
      </c>
      <c r="T26" s="33">
        <v>80</v>
      </c>
      <c r="U26" s="26"/>
      <c r="V26" s="51">
        <f t="shared" si="3"/>
        <v>6</v>
      </c>
      <c r="W26" s="51">
        <f t="shared" si="4"/>
        <v>6</v>
      </c>
      <c r="X26" s="47">
        <f t="shared" si="5"/>
        <v>4</v>
      </c>
      <c r="Y26" s="57">
        <v>0.129</v>
      </c>
      <c r="Z26" s="26"/>
      <c r="AA26" s="26"/>
      <c r="AB26" s="31"/>
      <c r="AC26" s="57">
        <f t="shared" si="6"/>
        <v>0.129</v>
      </c>
      <c r="AD26" s="51">
        <f t="shared" si="7"/>
        <v>12.332</v>
      </c>
      <c r="AE26" s="51">
        <f t="shared" si="8"/>
        <v>6.22</v>
      </c>
      <c r="AF26" s="59">
        <f t="shared" si="9"/>
        <v>4.075</v>
      </c>
      <c r="AG26" s="55">
        <f t="shared" si="10"/>
        <v>22.756</v>
      </c>
    </row>
    <row r="27" spans="1:33" ht="15">
      <c r="A27" s="24">
        <v>21</v>
      </c>
      <c r="B27" s="24" t="s">
        <v>23</v>
      </c>
      <c r="C27" s="24">
        <v>7</v>
      </c>
      <c r="D27" s="25"/>
      <c r="E27" s="51">
        <v>1.84</v>
      </c>
      <c r="F27" s="27"/>
      <c r="G27" s="28"/>
      <c r="H27" s="29"/>
      <c r="I27" s="53">
        <v>0.712</v>
      </c>
      <c r="J27" s="30"/>
      <c r="K27" s="31"/>
      <c r="L27" s="32"/>
      <c r="M27" s="51">
        <v>0.35</v>
      </c>
      <c r="N27" s="26"/>
      <c r="O27" s="31"/>
      <c r="P27" s="32"/>
      <c r="Q27" s="51">
        <f t="shared" si="0"/>
        <v>0.17500000000000002</v>
      </c>
      <c r="R27" s="51">
        <f t="shared" si="1"/>
        <v>0.07</v>
      </c>
      <c r="S27" s="47">
        <f t="shared" si="2"/>
        <v>0.07500000000000001</v>
      </c>
      <c r="T27" s="33">
        <v>34</v>
      </c>
      <c r="U27" s="26"/>
      <c r="V27" s="51">
        <f t="shared" si="3"/>
        <v>2.55</v>
      </c>
      <c r="W27" s="51">
        <f t="shared" si="4"/>
        <v>2.55</v>
      </c>
      <c r="X27" s="47">
        <f t="shared" si="5"/>
        <v>1.7000000000000002</v>
      </c>
      <c r="Y27" s="57">
        <v>0.0495</v>
      </c>
      <c r="Z27" s="26"/>
      <c r="AA27" s="26"/>
      <c r="AB27" s="31"/>
      <c r="AC27" s="57">
        <f t="shared" si="6"/>
        <v>0.0495</v>
      </c>
      <c r="AD27" s="51">
        <f t="shared" si="7"/>
        <v>5.627</v>
      </c>
      <c r="AE27" s="51">
        <f t="shared" si="8"/>
        <v>2.6199999999999997</v>
      </c>
      <c r="AF27" s="59">
        <f t="shared" si="9"/>
        <v>1.7750000000000001</v>
      </c>
      <c r="AG27" s="55">
        <f t="shared" si="10"/>
        <v>10.0715</v>
      </c>
    </row>
    <row r="28" spans="1:33" ht="15">
      <c r="A28" s="24">
        <v>22</v>
      </c>
      <c r="B28" s="24" t="s">
        <v>24</v>
      </c>
      <c r="C28" s="24">
        <v>15</v>
      </c>
      <c r="D28" s="25"/>
      <c r="E28" s="51">
        <v>1.935</v>
      </c>
      <c r="F28" s="27"/>
      <c r="G28" s="28"/>
      <c r="H28" s="29"/>
      <c r="I28" s="53">
        <v>1.479</v>
      </c>
      <c r="J28" s="30"/>
      <c r="K28" s="31"/>
      <c r="L28" s="32"/>
      <c r="M28" s="51">
        <v>0.75</v>
      </c>
      <c r="N28" s="26"/>
      <c r="O28" s="31"/>
      <c r="P28" s="32"/>
      <c r="Q28" s="51">
        <f t="shared" si="0"/>
        <v>0.375</v>
      </c>
      <c r="R28" s="51">
        <f t="shared" si="1"/>
        <v>0.15</v>
      </c>
      <c r="S28" s="47">
        <f t="shared" si="2"/>
        <v>0.07500000000000001</v>
      </c>
      <c r="T28" s="33">
        <v>38</v>
      </c>
      <c r="U28" s="26"/>
      <c r="V28" s="51">
        <f t="shared" si="3"/>
        <v>2.85</v>
      </c>
      <c r="W28" s="51">
        <f t="shared" si="4"/>
        <v>2.85</v>
      </c>
      <c r="X28" s="47">
        <f t="shared" si="5"/>
        <v>1.9000000000000001</v>
      </c>
      <c r="Y28" s="57">
        <v>0.093</v>
      </c>
      <c r="Z28" s="26"/>
      <c r="AA28" s="26"/>
      <c r="AB28" s="31"/>
      <c r="AC28" s="57">
        <f t="shared" si="6"/>
        <v>0.093</v>
      </c>
      <c r="AD28" s="51">
        <f t="shared" si="7"/>
        <v>7.388999999999999</v>
      </c>
      <c r="AE28" s="51">
        <f t="shared" si="8"/>
        <v>3</v>
      </c>
      <c r="AF28" s="59">
        <f t="shared" si="9"/>
        <v>1.975</v>
      </c>
      <c r="AG28" s="55">
        <f t="shared" si="10"/>
        <v>12.456999999999999</v>
      </c>
    </row>
    <row r="29" spans="1:33" ht="15">
      <c r="A29" s="24">
        <v>23</v>
      </c>
      <c r="B29" s="24" t="s">
        <v>25</v>
      </c>
      <c r="C29" s="24">
        <v>11</v>
      </c>
      <c r="D29" s="25"/>
      <c r="E29" s="51">
        <v>1.745</v>
      </c>
      <c r="F29" s="27"/>
      <c r="G29" s="28"/>
      <c r="H29" s="29"/>
      <c r="I29" s="53">
        <v>1.152</v>
      </c>
      <c r="J29" s="30"/>
      <c r="K29" s="31"/>
      <c r="L29" s="32"/>
      <c r="M29" s="51">
        <v>0.55</v>
      </c>
      <c r="N29" s="26"/>
      <c r="O29" s="31"/>
      <c r="P29" s="32"/>
      <c r="Q29" s="51">
        <f t="shared" si="0"/>
        <v>0.275</v>
      </c>
      <c r="R29" s="51">
        <f t="shared" si="1"/>
        <v>0.11</v>
      </c>
      <c r="S29" s="47">
        <f t="shared" si="2"/>
        <v>0.07500000000000001</v>
      </c>
      <c r="T29" s="33">
        <v>54</v>
      </c>
      <c r="U29" s="26"/>
      <c r="V29" s="51">
        <f t="shared" si="3"/>
        <v>4.05</v>
      </c>
      <c r="W29" s="51">
        <f t="shared" si="4"/>
        <v>4.05</v>
      </c>
      <c r="X29" s="47">
        <f t="shared" si="5"/>
        <v>2.7</v>
      </c>
      <c r="Y29" s="57">
        <v>0.0687</v>
      </c>
      <c r="Z29" s="26"/>
      <c r="AA29" s="26"/>
      <c r="AB29" s="31"/>
      <c r="AC29" s="57">
        <f t="shared" si="6"/>
        <v>0.0687</v>
      </c>
      <c r="AD29" s="51">
        <f t="shared" si="7"/>
        <v>7.772</v>
      </c>
      <c r="AE29" s="51">
        <f t="shared" si="8"/>
        <v>4.16</v>
      </c>
      <c r="AF29" s="59">
        <f t="shared" si="9"/>
        <v>2.7750000000000004</v>
      </c>
      <c r="AG29" s="55">
        <f t="shared" si="10"/>
        <v>14.7757</v>
      </c>
    </row>
    <row r="30" spans="1:33" ht="15">
      <c r="A30" s="24">
        <v>24</v>
      </c>
      <c r="B30" s="24" t="s">
        <v>26</v>
      </c>
      <c r="C30" s="24">
        <v>17</v>
      </c>
      <c r="D30" s="25"/>
      <c r="E30" s="51">
        <v>3.516</v>
      </c>
      <c r="F30" s="27"/>
      <c r="G30" s="28"/>
      <c r="H30" s="29"/>
      <c r="I30" s="53">
        <v>2.834</v>
      </c>
      <c r="J30" s="30"/>
      <c r="K30" s="31"/>
      <c r="L30" s="32"/>
      <c r="M30" s="51">
        <v>0.85</v>
      </c>
      <c r="N30" s="26"/>
      <c r="O30" s="31"/>
      <c r="P30" s="32"/>
      <c r="Q30" s="51">
        <f t="shared" si="0"/>
        <v>0.42500000000000004</v>
      </c>
      <c r="R30" s="51">
        <f t="shared" si="1"/>
        <v>0.17</v>
      </c>
      <c r="S30" s="47">
        <f t="shared" si="2"/>
        <v>0.07500000000000001</v>
      </c>
      <c r="T30" s="33">
        <v>51</v>
      </c>
      <c r="U30" s="26"/>
      <c r="V30" s="51">
        <f t="shared" si="3"/>
        <v>3.8249999999999997</v>
      </c>
      <c r="W30" s="51">
        <f t="shared" si="4"/>
        <v>3.8249999999999997</v>
      </c>
      <c r="X30" s="47">
        <f t="shared" si="5"/>
        <v>2.5500000000000003</v>
      </c>
      <c r="Y30" s="57">
        <v>0.1017</v>
      </c>
      <c r="Z30" s="26"/>
      <c r="AA30" s="26"/>
      <c r="AB30" s="31"/>
      <c r="AC30" s="57">
        <f t="shared" si="6"/>
        <v>0.1017</v>
      </c>
      <c r="AD30" s="51">
        <f t="shared" si="7"/>
        <v>11.45</v>
      </c>
      <c r="AE30" s="51">
        <f t="shared" si="8"/>
        <v>3.9949999999999997</v>
      </c>
      <c r="AF30" s="59">
        <f t="shared" si="9"/>
        <v>2.6250000000000004</v>
      </c>
      <c r="AG30" s="55">
        <f t="shared" si="10"/>
        <v>18.171699999999998</v>
      </c>
    </row>
    <row r="31" spans="1:33" ht="15.75" thickBot="1">
      <c r="A31" s="34">
        <v>25</v>
      </c>
      <c r="B31" s="24" t="s">
        <v>27</v>
      </c>
      <c r="C31" s="24">
        <v>11</v>
      </c>
      <c r="D31" s="25"/>
      <c r="E31" s="51">
        <v>1.23</v>
      </c>
      <c r="F31" s="27"/>
      <c r="G31" s="28"/>
      <c r="H31" s="29"/>
      <c r="I31" s="53">
        <v>1.662</v>
      </c>
      <c r="J31" s="30"/>
      <c r="K31" s="31"/>
      <c r="L31" s="32"/>
      <c r="M31" s="51">
        <v>0.55</v>
      </c>
      <c r="N31" s="26"/>
      <c r="O31" s="31"/>
      <c r="P31" s="32"/>
      <c r="Q31" s="51">
        <f t="shared" si="0"/>
        <v>0.275</v>
      </c>
      <c r="R31" s="51">
        <f t="shared" si="1"/>
        <v>0.11</v>
      </c>
      <c r="S31" s="47">
        <f t="shared" si="2"/>
        <v>0.07500000000000001</v>
      </c>
      <c r="T31" s="33">
        <v>39</v>
      </c>
      <c r="U31" s="26"/>
      <c r="V31" s="51">
        <f t="shared" si="3"/>
        <v>2.925</v>
      </c>
      <c r="W31" s="51">
        <f t="shared" si="4"/>
        <v>2.925</v>
      </c>
      <c r="X31" s="47">
        <f t="shared" si="5"/>
        <v>1.9500000000000002</v>
      </c>
      <c r="Y31" s="57">
        <v>0.0715</v>
      </c>
      <c r="Z31" s="26"/>
      <c r="AA31" s="26"/>
      <c r="AB31" s="31"/>
      <c r="AC31" s="57">
        <f t="shared" si="6"/>
        <v>0.0715</v>
      </c>
      <c r="AD31" s="51">
        <f t="shared" si="7"/>
        <v>6.6419999999999995</v>
      </c>
      <c r="AE31" s="51">
        <f t="shared" si="8"/>
        <v>3.0349999999999997</v>
      </c>
      <c r="AF31" s="59">
        <f t="shared" si="9"/>
        <v>2.0250000000000004</v>
      </c>
      <c r="AG31" s="55">
        <f t="shared" si="10"/>
        <v>11.7735</v>
      </c>
    </row>
    <row r="32" spans="1:33" ht="15.75" thickBot="1">
      <c r="A32" s="35"/>
      <c r="B32" s="34"/>
      <c r="C32" s="36">
        <f>SUM(C7:C31)</f>
        <v>331</v>
      </c>
      <c r="D32" s="37"/>
      <c r="E32" s="52">
        <f>SUM(E7:E31)</f>
        <v>49.986</v>
      </c>
      <c r="F32" s="39"/>
      <c r="G32" s="40"/>
      <c r="H32" s="41"/>
      <c r="I32" s="54">
        <f>SUM(I7:I31)</f>
        <v>37.525</v>
      </c>
      <c r="J32" s="42"/>
      <c r="K32" s="43"/>
      <c r="L32" s="44"/>
      <c r="M32" s="52">
        <f>SUM(M7:M31)</f>
        <v>16.525</v>
      </c>
      <c r="N32" s="38"/>
      <c r="O32" s="43"/>
      <c r="P32" s="44"/>
      <c r="Q32" s="52">
        <f>SUM(Q7:Q31)</f>
        <v>8.275000000000002</v>
      </c>
      <c r="R32" s="52">
        <f t="shared" si="1"/>
        <v>3.31</v>
      </c>
      <c r="S32" s="48">
        <f>SUM(S7:S31)</f>
        <v>1.8749999999999993</v>
      </c>
      <c r="T32" s="45">
        <f>SUM(T7:T31)</f>
        <v>1001</v>
      </c>
      <c r="U32" s="38"/>
      <c r="V32" s="52">
        <f>SUM(V7:V31)</f>
        <v>75.075</v>
      </c>
      <c r="W32" s="52">
        <f>SUM(W7:W31)</f>
        <v>75.075</v>
      </c>
      <c r="X32" s="48">
        <f>SUM(X7:X31)</f>
        <v>50.050000000000004</v>
      </c>
      <c r="Y32" s="58">
        <f>SUM(Y7:Y31)</f>
        <v>2.101</v>
      </c>
      <c r="Z32" s="38"/>
      <c r="AA32" s="38"/>
      <c r="AB32" s="43"/>
      <c r="AC32" s="58">
        <f>SUM(AC7:AC31)</f>
        <v>2.101</v>
      </c>
      <c r="AD32" s="58">
        <f>SUM(AD7:AD31)</f>
        <v>187.38600000000002</v>
      </c>
      <c r="AE32" s="58">
        <f>SUM(AE7:AE31)</f>
        <v>78.385</v>
      </c>
      <c r="AF32" s="58">
        <f>SUM(AF7:AF31)</f>
        <v>51.925000000000004</v>
      </c>
      <c r="AG32" s="58">
        <f>SUM(AG7:AG31)</f>
        <v>319.797</v>
      </c>
    </row>
    <row r="33" ht="15">
      <c r="AG33" s="8">
        <v>32</v>
      </c>
    </row>
  </sheetData>
  <sheetProtection/>
  <mergeCells count="22">
    <mergeCell ref="A1:AG1"/>
    <mergeCell ref="A2:AG2"/>
    <mergeCell ref="B3:B6"/>
    <mergeCell ref="A3:A6"/>
    <mergeCell ref="C3:C6"/>
    <mergeCell ref="AC3:AF4"/>
    <mergeCell ref="AG3:AG6"/>
    <mergeCell ref="AC5:AC6"/>
    <mergeCell ref="AD5:AD6"/>
    <mergeCell ref="AE5:AE6"/>
    <mergeCell ref="AF5:AF6"/>
    <mergeCell ref="D3:G4"/>
    <mergeCell ref="H3:K4"/>
    <mergeCell ref="L3:O4"/>
    <mergeCell ref="P3:S4"/>
    <mergeCell ref="Y3:AB4"/>
    <mergeCell ref="T3:X4"/>
    <mergeCell ref="E6:G6"/>
    <mergeCell ref="I6:K6"/>
    <mergeCell ref="M6:O6"/>
    <mergeCell ref="Y6:AB6"/>
    <mergeCell ref="T5:T6"/>
  </mergeCells>
  <printOptions/>
  <pageMargins left="0.74" right="0.45" top="0" bottom="0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6">
      <selection activeCell="N32" sqref="N32"/>
    </sheetView>
  </sheetViews>
  <sheetFormatPr defaultColWidth="9.140625" defaultRowHeight="15"/>
  <cols>
    <col min="1" max="1" width="5.57421875" style="0" customWidth="1"/>
    <col min="2" max="2" width="15.8515625" style="0" customWidth="1"/>
  </cols>
  <sheetData>
    <row r="1" spans="1:33" ht="17.25">
      <c r="A1" s="76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7.25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1:33" ht="15">
      <c r="A3" s="122" t="s">
        <v>1</v>
      </c>
      <c r="B3" s="125" t="s">
        <v>2</v>
      </c>
      <c r="C3" s="122" t="s">
        <v>63</v>
      </c>
      <c r="D3" s="128" t="s">
        <v>40</v>
      </c>
      <c r="E3" s="128"/>
      <c r="F3" s="128"/>
      <c r="G3" s="128"/>
      <c r="H3" s="128" t="s">
        <v>49</v>
      </c>
      <c r="I3" s="128"/>
      <c r="J3" s="128"/>
      <c r="K3" s="128"/>
      <c r="L3" s="129" t="s">
        <v>50</v>
      </c>
      <c r="M3" s="129"/>
      <c r="N3" s="129"/>
      <c r="O3" s="129"/>
      <c r="P3" s="128" t="s">
        <v>51</v>
      </c>
      <c r="Q3" s="128"/>
      <c r="R3" s="128"/>
      <c r="S3" s="128"/>
      <c r="T3" s="110" t="s">
        <v>52</v>
      </c>
      <c r="U3" s="111"/>
      <c r="V3" s="111"/>
      <c r="W3" s="111"/>
      <c r="X3" s="112"/>
      <c r="Y3" s="110" t="s">
        <v>53</v>
      </c>
      <c r="Z3" s="111"/>
      <c r="AA3" s="111"/>
      <c r="AB3" s="112"/>
      <c r="AC3" s="130" t="s">
        <v>54</v>
      </c>
      <c r="AD3" s="131"/>
      <c r="AE3" s="131"/>
      <c r="AF3" s="132"/>
      <c r="AG3" s="136" t="s">
        <v>56</v>
      </c>
    </row>
    <row r="4" spans="1:33" ht="15">
      <c r="A4" s="123"/>
      <c r="B4" s="126"/>
      <c r="C4" s="123"/>
      <c r="D4" s="128"/>
      <c r="E4" s="128"/>
      <c r="F4" s="128"/>
      <c r="G4" s="128"/>
      <c r="H4" s="128"/>
      <c r="I4" s="128"/>
      <c r="J4" s="128"/>
      <c r="K4" s="128"/>
      <c r="L4" s="129"/>
      <c r="M4" s="129"/>
      <c r="N4" s="129"/>
      <c r="O4" s="129"/>
      <c r="P4" s="128"/>
      <c r="Q4" s="128"/>
      <c r="R4" s="128"/>
      <c r="S4" s="128"/>
      <c r="T4" s="113"/>
      <c r="U4" s="114"/>
      <c r="V4" s="114"/>
      <c r="W4" s="114"/>
      <c r="X4" s="115"/>
      <c r="Y4" s="113"/>
      <c r="Z4" s="114"/>
      <c r="AA4" s="114"/>
      <c r="AB4" s="115"/>
      <c r="AC4" s="133"/>
      <c r="AD4" s="134"/>
      <c r="AE4" s="134"/>
      <c r="AF4" s="135"/>
      <c r="AG4" s="136"/>
    </row>
    <row r="5" spans="1:33" ht="15">
      <c r="A5" s="123"/>
      <c r="B5" s="126"/>
      <c r="C5" s="123"/>
      <c r="D5" s="16" t="s">
        <v>36</v>
      </c>
      <c r="E5" s="16" t="s">
        <v>37</v>
      </c>
      <c r="F5" s="16" t="s">
        <v>38</v>
      </c>
      <c r="G5" s="17" t="s">
        <v>39</v>
      </c>
      <c r="H5" s="16" t="s">
        <v>36</v>
      </c>
      <c r="I5" s="16" t="s">
        <v>37</v>
      </c>
      <c r="J5" s="16" t="s">
        <v>38</v>
      </c>
      <c r="K5" s="17" t="s">
        <v>39</v>
      </c>
      <c r="L5" s="16" t="s">
        <v>36</v>
      </c>
      <c r="M5" s="16" t="s">
        <v>37</v>
      </c>
      <c r="N5" s="16" t="s">
        <v>38</v>
      </c>
      <c r="O5" s="17" t="s">
        <v>39</v>
      </c>
      <c r="P5" s="16" t="s">
        <v>36</v>
      </c>
      <c r="Q5" s="16" t="s">
        <v>37</v>
      </c>
      <c r="R5" s="16" t="s">
        <v>38</v>
      </c>
      <c r="S5" s="17" t="s">
        <v>39</v>
      </c>
      <c r="T5" s="137" t="s">
        <v>60</v>
      </c>
      <c r="U5" s="16" t="s">
        <v>36</v>
      </c>
      <c r="V5" s="16" t="s">
        <v>37</v>
      </c>
      <c r="W5" s="16" t="s">
        <v>38</v>
      </c>
      <c r="X5" s="17" t="s">
        <v>39</v>
      </c>
      <c r="Y5" s="16" t="s">
        <v>36</v>
      </c>
      <c r="Z5" s="16" t="s">
        <v>37</v>
      </c>
      <c r="AA5" s="16" t="s">
        <v>38</v>
      </c>
      <c r="AB5" s="17" t="s">
        <v>39</v>
      </c>
      <c r="AC5" s="139" t="s">
        <v>36</v>
      </c>
      <c r="AD5" s="139" t="s">
        <v>37</v>
      </c>
      <c r="AE5" s="139" t="s">
        <v>38</v>
      </c>
      <c r="AF5" s="116" t="s">
        <v>39</v>
      </c>
      <c r="AG5" s="136"/>
    </row>
    <row r="6" spans="1:33" ht="60">
      <c r="A6" s="124"/>
      <c r="B6" s="127"/>
      <c r="C6" s="124"/>
      <c r="D6" s="16" t="s">
        <v>62</v>
      </c>
      <c r="E6" s="118" t="s">
        <v>58</v>
      </c>
      <c r="F6" s="119"/>
      <c r="G6" s="120"/>
      <c r="H6" s="16" t="s">
        <v>47</v>
      </c>
      <c r="I6" s="118" t="s">
        <v>59</v>
      </c>
      <c r="J6" s="119"/>
      <c r="K6" s="120"/>
      <c r="L6" s="16" t="s">
        <v>47</v>
      </c>
      <c r="M6" s="118" t="s">
        <v>59</v>
      </c>
      <c r="N6" s="119"/>
      <c r="O6" s="120"/>
      <c r="P6" s="18" t="s">
        <v>47</v>
      </c>
      <c r="Q6" s="16" t="s">
        <v>41</v>
      </c>
      <c r="R6" s="16" t="s">
        <v>42</v>
      </c>
      <c r="S6" s="17" t="s">
        <v>43</v>
      </c>
      <c r="T6" s="138"/>
      <c r="U6" s="16" t="s">
        <v>61</v>
      </c>
      <c r="V6" s="16" t="s">
        <v>44</v>
      </c>
      <c r="W6" s="16" t="s">
        <v>45</v>
      </c>
      <c r="X6" s="17" t="s">
        <v>46</v>
      </c>
      <c r="Y6" s="118" t="s">
        <v>55</v>
      </c>
      <c r="Z6" s="119"/>
      <c r="AA6" s="119"/>
      <c r="AB6" s="120"/>
      <c r="AC6" s="140"/>
      <c r="AD6" s="140"/>
      <c r="AE6" s="140"/>
      <c r="AF6" s="117"/>
      <c r="AG6" s="136"/>
    </row>
    <row r="7" spans="1:33" ht="15">
      <c r="A7" s="2">
        <v>1</v>
      </c>
      <c r="B7" s="2" t="s">
        <v>3</v>
      </c>
      <c r="C7" s="2">
        <v>13</v>
      </c>
      <c r="D7" s="2"/>
      <c r="E7" s="9">
        <v>0.585</v>
      </c>
      <c r="F7" s="2"/>
      <c r="G7" s="10"/>
      <c r="H7" s="10"/>
      <c r="I7" s="10">
        <v>1.309</v>
      </c>
      <c r="J7" s="10"/>
      <c r="K7" s="9"/>
      <c r="L7" s="9"/>
      <c r="M7" s="9">
        <v>0.65</v>
      </c>
      <c r="N7" s="9"/>
      <c r="O7" s="9"/>
      <c r="P7" s="9"/>
      <c r="Q7" s="9">
        <f>C7*0.025</f>
        <v>0.325</v>
      </c>
      <c r="R7" s="9">
        <f>C7*0.01</f>
        <v>0.13</v>
      </c>
      <c r="S7" s="9">
        <f>3*0.025</f>
        <v>0.07500000000000001</v>
      </c>
      <c r="T7" s="11">
        <v>26</v>
      </c>
      <c r="U7" s="9"/>
      <c r="V7" s="9">
        <f>T7*0.075</f>
        <v>1.95</v>
      </c>
      <c r="W7" s="9">
        <f>T7*0.075</f>
        <v>1.95</v>
      </c>
      <c r="X7" s="9">
        <f>T7*0.05</f>
        <v>1.3</v>
      </c>
      <c r="Y7" s="9">
        <v>0.085</v>
      </c>
      <c r="Z7" s="9"/>
      <c r="AA7" s="9"/>
      <c r="AB7" s="9"/>
      <c r="AC7" s="9">
        <f>D7+H7+L7+P7+U7+Y7</f>
        <v>0.085</v>
      </c>
      <c r="AD7" s="9">
        <f>E7+I7+M7+Q7+V7+Z7</f>
        <v>4.819</v>
      </c>
      <c r="AE7" s="9">
        <f>F7+J7+N7+R7+W7+AA7</f>
        <v>2.08</v>
      </c>
      <c r="AF7" s="10">
        <f>G7+K7+O7+S7+X7+AB7</f>
        <v>1.375</v>
      </c>
      <c r="AG7" s="10">
        <f>SUM(AC7:AF7)</f>
        <v>8.359</v>
      </c>
    </row>
    <row r="8" spans="1:33" ht="15">
      <c r="A8" s="2">
        <v>2</v>
      </c>
      <c r="B8" s="2" t="s">
        <v>4</v>
      </c>
      <c r="C8" s="2">
        <v>13</v>
      </c>
      <c r="D8" s="2"/>
      <c r="E8" s="9">
        <v>2.55</v>
      </c>
      <c r="F8" s="2"/>
      <c r="G8" s="10"/>
      <c r="H8" s="10"/>
      <c r="I8" s="10">
        <v>2.999</v>
      </c>
      <c r="J8" s="10"/>
      <c r="K8" s="9"/>
      <c r="L8" s="9"/>
      <c r="M8" s="9">
        <v>0.65</v>
      </c>
      <c r="N8" s="9"/>
      <c r="O8" s="9"/>
      <c r="P8" s="9"/>
      <c r="Q8" s="9">
        <f aca="true" t="shared" si="0" ref="Q8:Q31">C8*0.025</f>
        <v>0.325</v>
      </c>
      <c r="R8" s="9">
        <f aca="true" t="shared" si="1" ref="R8:R33">C8*0.01</f>
        <v>0.13</v>
      </c>
      <c r="S8" s="9">
        <f aca="true" t="shared" si="2" ref="S8:S31">3*0.025</f>
        <v>0.07500000000000001</v>
      </c>
      <c r="T8" s="11">
        <v>40</v>
      </c>
      <c r="U8" s="9"/>
      <c r="V8" s="9">
        <f aca="true" t="shared" si="3" ref="V8:V31">T8*0.075</f>
        <v>3</v>
      </c>
      <c r="W8" s="9">
        <f aca="true" t="shared" si="4" ref="W8:W31">T8*0.075</f>
        <v>3</v>
      </c>
      <c r="X8" s="9">
        <f aca="true" t="shared" si="5" ref="X8:X31">T8*0.05</f>
        <v>2</v>
      </c>
      <c r="Y8" s="9">
        <v>0.0825</v>
      </c>
      <c r="Z8" s="9"/>
      <c r="AA8" s="9"/>
      <c r="AB8" s="9"/>
      <c r="AC8" s="9">
        <f aca="true" t="shared" si="6" ref="AC8:AC31">D8+H8+L8+P8+U8+Y8</f>
        <v>0.0825</v>
      </c>
      <c r="AD8" s="9">
        <f aca="true" t="shared" si="7" ref="AD8:AD31">E8+I8+M8+Q8+V8+Z8</f>
        <v>9.524000000000001</v>
      </c>
      <c r="AE8" s="9">
        <f aca="true" t="shared" si="8" ref="AE8:AF33">F8+J8+N8+R8+W8+AA8</f>
        <v>3.13</v>
      </c>
      <c r="AF8" s="10">
        <f t="shared" si="8"/>
        <v>2.075</v>
      </c>
      <c r="AG8" s="10">
        <f aca="true" t="shared" si="9" ref="AG8:AG33">SUM(AC8:AF8)</f>
        <v>14.811499999999999</v>
      </c>
    </row>
    <row r="9" spans="1:33" ht="15">
      <c r="A9" s="2">
        <v>3</v>
      </c>
      <c r="B9" s="2" t="s">
        <v>5</v>
      </c>
      <c r="C9" s="2">
        <v>14</v>
      </c>
      <c r="D9" s="2"/>
      <c r="E9" s="9">
        <v>1.13</v>
      </c>
      <c r="F9" s="2"/>
      <c r="G9" s="10"/>
      <c r="H9" s="10"/>
      <c r="I9" s="10">
        <v>1.602</v>
      </c>
      <c r="J9" s="10"/>
      <c r="K9" s="9"/>
      <c r="L9" s="9"/>
      <c r="M9" s="9">
        <v>0.7</v>
      </c>
      <c r="N9" s="9"/>
      <c r="O9" s="9"/>
      <c r="P9" s="9"/>
      <c r="Q9" s="9">
        <f t="shared" si="0"/>
        <v>0.35000000000000003</v>
      </c>
      <c r="R9" s="9">
        <f t="shared" si="1"/>
        <v>0.14</v>
      </c>
      <c r="S9" s="9">
        <f t="shared" si="2"/>
        <v>0.07500000000000001</v>
      </c>
      <c r="T9" s="11">
        <v>32</v>
      </c>
      <c r="U9" s="9"/>
      <c r="V9" s="9">
        <f t="shared" si="3"/>
        <v>2.4</v>
      </c>
      <c r="W9" s="9">
        <f t="shared" si="4"/>
        <v>2.4</v>
      </c>
      <c r="X9" s="9">
        <f t="shared" si="5"/>
        <v>1.6</v>
      </c>
      <c r="Y9" s="9">
        <v>0.088</v>
      </c>
      <c r="Z9" s="9"/>
      <c r="AA9" s="9"/>
      <c r="AB9" s="9"/>
      <c r="AC9" s="9">
        <f t="shared" si="6"/>
        <v>0.088</v>
      </c>
      <c r="AD9" s="9">
        <f t="shared" si="7"/>
        <v>6.182</v>
      </c>
      <c r="AE9" s="9">
        <f t="shared" si="8"/>
        <v>2.54</v>
      </c>
      <c r="AF9" s="10">
        <f t="shared" si="8"/>
        <v>1.675</v>
      </c>
      <c r="AG9" s="10">
        <f t="shared" si="9"/>
        <v>10.485000000000001</v>
      </c>
    </row>
    <row r="10" spans="1:33" ht="15">
      <c r="A10" s="2">
        <v>4</v>
      </c>
      <c r="B10" s="2" t="s">
        <v>6</v>
      </c>
      <c r="C10" s="2">
        <v>20</v>
      </c>
      <c r="D10" s="2"/>
      <c r="E10" s="9">
        <v>2.59</v>
      </c>
      <c r="F10" s="2"/>
      <c r="G10" s="10"/>
      <c r="H10" s="10"/>
      <c r="I10" s="10">
        <v>2.247</v>
      </c>
      <c r="J10" s="10"/>
      <c r="K10" s="9"/>
      <c r="L10" s="9"/>
      <c r="M10" s="9">
        <v>1</v>
      </c>
      <c r="N10" s="9"/>
      <c r="O10" s="9"/>
      <c r="P10" s="9"/>
      <c r="Q10" s="9">
        <f t="shared" si="0"/>
        <v>0.5</v>
      </c>
      <c r="R10" s="9">
        <f t="shared" si="1"/>
        <v>0.2</v>
      </c>
      <c r="S10" s="9">
        <f t="shared" si="2"/>
        <v>0.07500000000000001</v>
      </c>
      <c r="T10" s="11">
        <v>44</v>
      </c>
      <c r="U10" s="9"/>
      <c r="V10" s="9">
        <f t="shared" si="3"/>
        <v>3.3</v>
      </c>
      <c r="W10" s="9">
        <f t="shared" si="4"/>
        <v>3.3</v>
      </c>
      <c r="X10" s="9">
        <f t="shared" si="5"/>
        <v>2.2</v>
      </c>
      <c r="Y10" s="9">
        <v>0.135</v>
      </c>
      <c r="Z10" s="9"/>
      <c r="AA10" s="9"/>
      <c r="AB10" s="9"/>
      <c r="AC10" s="9">
        <f t="shared" si="6"/>
        <v>0.135</v>
      </c>
      <c r="AD10" s="9">
        <f t="shared" si="7"/>
        <v>9.637</v>
      </c>
      <c r="AE10" s="9">
        <f t="shared" si="8"/>
        <v>3.5</v>
      </c>
      <c r="AF10" s="10">
        <f t="shared" si="8"/>
        <v>2.2750000000000004</v>
      </c>
      <c r="AG10" s="10">
        <f t="shared" si="9"/>
        <v>15.547</v>
      </c>
    </row>
    <row r="11" spans="1:33" ht="15">
      <c r="A11" s="2">
        <v>5</v>
      </c>
      <c r="B11" s="2" t="s">
        <v>7</v>
      </c>
      <c r="C11" s="2">
        <v>11</v>
      </c>
      <c r="D11" s="2"/>
      <c r="E11" s="9">
        <v>1.265</v>
      </c>
      <c r="F11" s="2"/>
      <c r="G11" s="10"/>
      <c r="H11" s="10"/>
      <c r="I11" s="10">
        <v>1.113</v>
      </c>
      <c r="J11" s="10"/>
      <c r="K11" s="9"/>
      <c r="L11" s="9"/>
      <c r="M11" s="9">
        <v>0.55</v>
      </c>
      <c r="N11" s="9"/>
      <c r="O11" s="9"/>
      <c r="P11" s="9"/>
      <c r="Q11" s="9">
        <f t="shared" si="0"/>
        <v>0.275</v>
      </c>
      <c r="R11" s="9">
        <f t="shared" si="1"/>
        <v>0.11</v>
      </c>
      <c r="S11" s="9">
        <f t="shared" si="2"/>
        <v>0.07500000000000001</v>
      </c>
      <c r="T11" s="11">
        <v>49</v>
      </c>
      <c r="U11" s="9"/>
      <c r="V11" s="9">
        <f t="shared" si="3"/>
        <v>3.675</v>
      </c>
      <c r="W11" s="9">
        <f t="shared" si="4"/>
        <v>3.675</v>
      </c>
      <c r="X11" s="9">
        <f t="shared" si="5"/>
        <v>2.45</v>
      </c>
      <c r="Y11" s="9">
        <v>0.074</v>
      </c>
      <c r="Z11" s="9"/>
      <c r="AA11" s="9"/>
      <c r="AB11" s="9"/>
      <c r="AC11" s="9">
        <f t="shared" si="6"/>
        <v>0.074</v>
      </c>
      <c r="AD11" s="9">
        <f t="shared" si="7"/>
        <v>6.878</v>
      </c>
      <c r="AE11" s="9">
        <f t="shared" si="8"/>
        <v>3.7849999999999997</v>
      </c>
      <c r="AF11" s="10">
        <f t="shared" si="8"/>
        <v>2.5250000000000004</v>
      </c>
      <c r="AG11" s="10">
        <f t="shared" si="9"/>
        <v>13.262</v>
      </c>
    </row>
    <row r="12" spans="1:33" ht="15">
      <c r="A12" s="2">
        <v>6</v>
      </c>
      <c r="B12" s="2" t="s">
        <v>8</v>
      </c>
      <c r="C12" s="2">
        <v>5</v>
      </c>
      <c r="D12" s="2"/>
      <c r="E12" s="9">
        <v>1.595</v>
      </c>
      <c r="F12" s="2"/>
      <c r="G12" s="10"/>
      <c r="H12" s="10"/>
      <c r="I12" s="10">
        <v>0.948</v>
      </c>
      <c r="J12" s="10"/>
      <c r="K12" s="9"/>
      <c r="L12" s="9"/>
      <c r="M12" s="9">
        <v>0.25</v>
      </c>
      <c r="N12" s="9"/>
      <c r="O12" s="9"/>
      <c r="P12" s="9"/>
      <c r="Q12" s="9">
        <f t="shared" si="0"/>
        <v>0.125</v>
      </c>
      <c r="R12" s="9">
        <f t="shared" si="1"/>
        <v>0.05</v>
      </c>
      <c r="S12" s="9">
        <f t="shared" si="2"/>
        <v>0.07500000000000001</v>
      </c>
      <c r="T12" s="11">
        <v>26</v>
      </c>
      <c r="U12" s="9"/>
      <c r="V12" s="9">
        <f t="shared" si="3"/>
        <v>1.95</v>
      </c>
      <c r="W12" s="9">
        <f t="shared" si="4"/>
        <v>1.95</v>
      </c>
      <c r="X12" s="9">
        <f t="shared" si="5"/>
        <v>1.3</v>
      </c>
      <c r="Y12" s="9">
        <v>0.041</v>
      </c>
      <c r="Z12" s="9"/>
      <c r="AA12" s="9"/>
      <c r="AB12" s="9"/>
      <c r="AC12" s="9">
        <f t="shared" si="6"/>
        <v>0.041</v>
      </c>
      <c r="AD12" s="9">
        <f t="shared" si="7"/>
        <v>4.868</v>
      </c>
      <c r="AE12" s="9">
        <f t="shared" si="8"/>
        <v>2</v>
      </c>
      <c r="AF12" s="10">
        <f t="shared" si="8"/>
        <v>1.375</v>
      </c>
      <c r="AG12" s="10">
        <f t="shared" si="9"/>
        <v>8.284</v>
      </c>
    </row>
    <row r="13" spans="1:33" ht="15">
      <c r="A13" s="2">
        <v>7</v>
      </c>
      <c r="B13" s="2" t="s">
        <v>9</v>
      </c>
      <c r="C13" s="2">
        <v>19</v>
      </c>
      <c r="D13" s="2"/>
      <c r="E13" s="9">
        <v>1.475</v>
      </c>
      <c r="F13" s="2"/>
      <c r="G13" s="10"/>
      <c r="H13" s="10"/>
      <c r="I13" s="10">
        <v>1.796</v>
      </c>
      <c r="J13" s="10"/>
      <c r="K13" s="9"/>
      <c r="L13" s="9"/>
      <c r="M13" s="9">
        <v>0.95</v>
      </c>
      <c r="N13" s="9"/>
      <c r="O13" s="9"/>
      <c r="P13" s="9"/>
      <c r="Q13" s="9">
        <f t="shared" si="0"/>
        <v>0.47500000000000003</v>
      </c>
      <c r="R13" s="9">
        <f t="shared" si="1"/>
        <v>0.19</v>
      </c>
      <c r="S13" s="9">
        <f t="shared" si="2"/>
        <v>0.07500000000000001</v>
      </c>
      <c r="T13" s="11">
        <v>42</v>
      </c>
      <c r="U13" s="9"/>
      <c r="V13" s="9">
        <f t="shared" si="3"/>
        <v>3.15</v>
      </c>
      <c r="W13" s="9">
        <f t="shared" si="4"/>
        <v>3.15</v>
      </c>
      <c r="X13" s="9">
        <f t="shared" si="5"/>
        <v>2.1</v>
      </c>
      <c r="Y13" s="9">
        <v>0.118</v>
      </c>
      <c r="Z13" s="9"/>
      <c r="AA13" s="9"/>
      <c r="AB13" s="9"/>
      <c r="AC13" s="9">
        <f t="shared" si="6"/>
        <v>0.118</v>
      </c>
      <c r="AD13" s="9">
        <f t="shared" si="7"/>
        <v>7.846</v>
      </c>
      <c r="AE13" s="9">
        <f t="shared" si="8"/>
        <v>3.34</v>
      </c>
      <c r="AF13" s="10">
        <f t="shared" si="8"/>
        <v>2.1750000000000003</v>
      </c>
      <c r="AG13" s="10">
        <f t="shared" si="9"/>
        <v>13.479000000000001</v>
      </c>
    </row>
    <row r="14" spans="1:33" ht="15">
      <c r="A14" s="2">
        <v>8</v>
      </c>
      <c r="B14" s="2" t="s">
        <v>10</v>
      </c>
      <c r="C14" s="2">
        <v>16</v>
      </c>
      <c r="D14" s="2"/>
      <c r="E14" s="9">
        <v>2.085</v>
      </c>
      <c r="F14" s="2"/>
      <c r="G14" s="10"/>
      <c r="H14" s="10"/>
      <c r="I14" s="10">
        <v>1.701</v>
      </c>
      <c r="J14" s="10"/>
      <c r="K14" s="9"/>
      <c r="L14" s="9"/>
      <c r="M14" s="9">
        <v>0.8</v>
      </c>
      <c r="N14" s="9"/>
      <c r="O14" s="9"/>
      <c r="P14" s="9"/>
      <c r="Q14" s="9">
        <f t="shared" si="0"/>
        <v>0.4</v>
      </c>
      <c r="R14" s="9">
        <f t="shared" si="1"/>
        <v>0.16</v>
      </c>
      <c r="S14" s="9">
        <f t="shared" si="2"/>
        <v>0.07500000000000001</v>
      </c>
      <c r="T14" s="11">
        <v>36</v>
      </c>
      <c r="U14" s="9"/>
      <c r="V14" s="9">
        <f t="shared" si="3"/>
        <v>2.6999999999999997</v>
      </c>
      <c r="W14" s="9">
        <f t="shared" si="4"/>
        <v>2.6999999999999997</v>
      </c>
      <c r="X14" s="9">
        <f t="shared" si="5"/>
        <v>1.8</v>
      </c>
      <c r="Y14" s="9">
        <v>0.107</v>
      </c>
      <c r="Z14" s="9"/>
      <c r="AA14" s="9"/>
      <c r="AB14" s="9"/>
      <c r="AC14" s="9">
        <f t="shared" si="6"/>
        <v>0.107</v>
      </c>
      <c r="AD14" s="9">
        <f t="shared" si="7"/>
        <v>7.686</v>
      </c>
      <c r="AE14" s="9">
        <f t="shared" si="8"/>
        <v>2.86</v>
      </c>
      <c r="AF14" s="10">
        <f t="shared" si="8"/>
        <v>1.875</v>
      </c>
      <c r="AG14" s="10">
        <f t="shared" si="9"/>
        <v>12.528</v>
      </c>
    </row>
    <row r="15" spans="1:33" ht="15">
      <c r="A15" s="2">
        <v>9</v>
      </c>
      <c r="B15" s="2" t="s">
        <v>11</v>
      </c>
      <c r="C15" s="2">
        <v>12</v>
      </c>
      <c r="D15" s="2"/>
      <c r="E15" s="9">
        <v>2.465</v>
      </c>
      <c r="F15" s="2"/>
      <c r="G15" s="10"/>
      <c r="H15" s="10"/>
      <c r="I15" s="10">
        <v>1.417</v>
      </c>
      <c r="J15" s="10"/>
      <c r="K15" s="9"/>
      <c r="L15" s="9"/>
      <c r="M15" s="9">
        <v>0.6</v>
      </c>
      <c r="N15" s="9"/>
      <c r="O15" s="9"/>
      <c r="P15" s="9"/>
      <c r="Q15" s="9">
        <f t="shared" si="0"/>
        <v>0.30000000000000004</v>
      </c>
      <c r="R15" s="9">
        <f t="shared" si="1"/>
        <v>0.12</v>
      </c>
      <c r="S15" s="9">
        <f t="shared" si="2"/>
        <v>0.07500000000000001</v>
      </c>
      <c r="T15" s="11">
        <v>26</v>
      </c>
      <c r="U15" s="9"/>
      <c r="V15" s="9">
        <f t="shared" si="3"/>
        <v>1.95</v>
      </c>
      <c r="W15" s="9">
        <f t="shared" si="4"/>
        <v>1.95</v>
      </c>
      <c r="X15" s="9">
        <f t="shared" si="5"/>
        <v>1.3</v>
      </c>
      <c r="Y15" s="9">
        <v>0.077</v>
      </c>
      <c r="Z15" s="9"/>
      <c r="AA15" s="9"/>
      <c r="AB15" s="9"/>
      <c r="AC15" s="9">
        <f t="shared" si="6"/>
        <v>0.077</v>
      </c>
      <c r="AD15" s="9">
        <f t="shared" si="7"/>
        <v>6.731999999999999</v>
      </c>
      <c r="AE15" s="9">
        <f t="shared" si="8"/>
        <v>2.07</v>
      </c>
      <c r="AF15" s="10">
        <f t="shared" si="8"/>
        <v>1.375</v>
      </c>
      <c r="AG15" s="10">
        <f t="shared" si="9"/>
        <v>10.254</v>
      </c>
    </row>
    <row r="16" spans="1:33" ht="15">
      <c r="A16" s="2">
        <v>10</v>
      </c>
      <c r="B16" s="2" t="s">
        <v>12</v>
      </c>
      <c r="C16" s="2">
        <v>15</v>
      </c>
      <c r="D16" s="2"/>
      <c r="E16" s="9">
        <v>2.765</v>
      </c>
      <c r="F16" s="2"/>
      <c r="G16" s="10"/>
      <c r="H16" s="10"/>
      <c r="I16" s="10">
        <v>1.514</v>
      </c>
      <c r="J16" s="10"/>
      <c r="K16" s="9"/>
      <c r="L16" s="9"/>
      <c r="M16" s="9">
        <v>0.75</v>
      </c>
      <c r="N16" s="9"/>
      <c r="O16" s="9"/>
      <c r="P16" s="9"/>
      <c r="Q16" s="9">
        <f t="shared" si="0"/>
        <v>0.375</v>
      </c>
      <c r="R16" s="9">
        <f t="shared" si="1"/>
        <v>0.15</v>
      </c>
      <c r="S16" s="9">
        <f t="shared" si="2"/>
        <v>0.07500000000000001</v>
      </c>
      <c r="T16" s="11">
        <v>36</v>
      </c>
      <c r="U16" s="9"/>
      <c r="V16" s="9">
        <f t="shared" si="3"/>
        <v>2.6999999999999997</v>
      </c>
      <c r="W16" s="9">
        <f t="shared" si="4"/>
        <v>2.6999999999999997</v>
      </c>
      <c r="X16" s="9">
        <f t="shared" si="5"/>
        <v>1.8</v>
      </c>
      <c r="Y16" s="9">
        <v>0.093</v>
      </c>
      <c r="Z16" s="9"/>
      <c r="AA16" s="9"/>
      <c r="AB16" s="9"/>
      <c r="AC16" s="9">
        <f t="shared" si="6"/>
        <v>0.093</v>
      </c>
      <c r="AD16" s="9">
        <f t="shared" si="7"/>
        <v>8.104</v>
      </c>
      <c r="AE16" s="9">
        <f t="shared" si="8"/>
        <v>2.8499999999999996</v>
      </c>
      <c r="AF16" s="10">
        <f t="shared" si="8"/>
        <v>1.875</v>
      </c>
      <c r="AG16" s="10">
        <f t="shared" si="9"/>
        <v>12.921999999999999</v>
      </c>
    </row>
    <row r="17" spans="1:33" ht="15">
      <c r="A17" s="2">
        <v>11</v>
      </c>
      <c r="B17" s="2" t="s">
        <v>13</v>
      </c>
      <c r="C17" s="2">
        <v>5</v>
      </c>
      <c r="D17" s="2"/>
      <c r="E17" s="9">
        <v>1.05</v>
      </c>
      <c r="F17" s="2"/>
      <c r="G17" s="10"/>
      <c r="H17" s="10"/>
      <c r="I17" s="10">
        <v>0.409</v>
      </c>
      <c r="J17" s="10"/>
      <c r="K17" s="9"/>
      <c r="L17" s="9"/>
      <c r="M17" s="9">
        <v>0.25</v>
      </c>
      <c r="N17" s="9"/>
      <c r="O17" s="9"/>
      <c r="P17" s="9"/>
      <c r="Q17" s="9">
        <f t="shared" si="0"/>
        <v>0.125</v>
      </c>
      <c r="R17" s="9">
        <f t="shared" si="1"/>
        <v>0.05</v>
      </c>
      <c r="S17" s="9">
        <f t="shared" si="2"/>
        <v>0.07500000000000001</v>
      </c>
      <c r="T17" s="11">
        <v>16</v>
      </c>
      <c r="U17" s="9"/>
      <c r="V17" s="9">
        <f t="shared" si="3"/>
        <v>1.2</v>
      </c>
      <c r="W17" s="9">
        <f t="shared" si="4"/>
        <v>1.2</v>
      </c>
      <c r="X17" s="9">
        <f t="shared" si="5"/>
        <v>0.8</v>
      </c>
      <c r="Y17" s="9">
        <v>0.0385</v>
      </c>
      <c r="Z17" s="9"/>
      <c r="AA17" s="9"/>
      <c r="AB17" s="9"/>
      <c r="AC17" s="9">
        <f t="shared" si="6"/>
        <v>0.0385</v>
      </c>
      <c r="AD17" s="9">
        <f t="shared" si="7"/>
        <v>3.034</v>
      </c>
      <c r="AE17" s="9">
        <f t="shared" si="8"/>
        <v>1.25</v>
      </c>
      <c r="AF17" s="10">
        <f t="shared" si="8"/>
        <v>0.875</v>
      </c>
      <c r="AG17" s="10">
        <f t="shared" si="9"/>
        <v>5.1975</v>
      </c>
    </row>
    <row r="18" spans="1:33" ht="15">
      <c r="A18" s="2">
        <v>12</v>
      </c>
      <c r="B18" s="2" t="s">
        <v>14</v>
      </c>
      <c r="C18" s="2">
        <v>4</v>
      </c>
      <c r="D18" s="2"/>
      <c r="E18" s="9">
        <v>0.575</v>
      </c>
      <c r="F18" s="2"/>
      <c r="G18" s="10"/>
      <c r="H18" s="10"/>
      <c r="I18" s="10">
        <v>0.293</v>
      </c>
      <c r="J18" s="10"/>
      <c r="K18" s="9"/>
      <c r="L18" s="9"/>
      <c r="M18" s="9">
        <v>0.2</v>
      </c>
      <c r="N18" s="9"/>
      <c r="O18" s="9"/>
      <c r="P18" s="9"/>
      <c r="Q18" s="9">
        <f t="shared" si="0"/>
        <v>0.1</v>
      </c>
      <c r="R18" s="9">
        <f t="shared" si="1"/>
        <v>0.04</v>
      </c>
      <c r="S18" s="9">
        <f t="shared" si="2"/>
        <v>0.07500000000000001</v>
      </c>
      <c r="T18" s="11">
        <v>14</v>
      </c>
      <c r="U18" s="9"/>
      <c r="V18" s="9">
        <f t="shared" si="3"/>
        <v>1.05</v>
      </c>
      <c r="W18" s="9">
        <f t="shared" si="4"/>
        <v>1.05</v>
      </c>
      <c r="X18" s="9">
        <f t="shared" si="5"/>
        <v>0.7000000000000001</v>
      </c>
      <c r="Y18" s="9">
        <v>0.0275</v>
      </c>
      <c r="Z18" s="9"/>
      <c r="AA18" s="9"/>
      <c r="AB18" s="9"/>
      <c r="AC18" s="9">
        <f t="shared" si="6"/>
        <v>0.0275</v>
      </c>
      <c r="AD18" s="9">
        <f t="shared" si="7"/>
        <v>2.218</v>
      </c>
      <c r="AE18" s="9">
        <f t="shared" si="8"/>
        <v>1.09</v>
      </c>
      <c r="AF18" s="10">
        <f t="shared" si="8"/>
        <v>0.7750000000000001</v>
      </c>
      <c r="AG18" s="10">
        <f t="shared" si="9"/>
        <v>4.1105</v>
      </c>
    </row>
    <row r="19" spans="1:33" ht="15">
      <c r="A19" s="2">
        <v>13</v>
      </c>
      <c r="B19" s="2" t="s">
        <v>15</v>
      </c>
      <c r="C19" s="2">
        <v>6</v>
      </c>
      <c r="D19" s="2"/>
      <c r="E19" s="9">
        <v>0.485</v>
      </c>
      <c r="F19" s="2"/>
      <c r="G19" s="10"/>
      <c r="H19" s="10"/>
      <c r="I19" s="10">
        <v>0.364</v>
      </c>
      <c r="J19" s="10"/>
      <c r="K19" s="9"/>
      <c r="L19" s="9"/>
      <c r="M19" s="9">
        <v>0.3</v>
      </c>
      <c r="N19" s="9"/>
      <c r="O19" s="9"/>
      <c r="P19" s="9"/>
      <c r="Q19" s="9">
        <f t="shared" si="0"/>
        <v>0.15000000000000002</v>
      </c>
      <c r="R19" s="9">
        <f t="shared" si="1"/>
        <v>0.06</v>
      </c>
      <c r="S19" s="9">
        <f t="shared" si="2"/>
        <v>0.07500000000000001</v>
      </c>
      <c r="T19" s="11">
        <v>18</v>
      </c>
      <c r="U19" s="9"/>
      <c r="V19" s="9">
        <f t="shared" si="3"/>
        <v>1.3499999999999999</v>
      </c>
      <c r="W19" s="9">
        <f t="shared" si="4"/>
        <v>1.3499999999999999</v>
      </c>
      <c r="X19" s="9">
        <f t="shared" si="5"/>
        <v>0.9</v>
      </c>
      <c r="Y19" s="9">
        <v>0.0467</v>
      </c>
      <c r="Z19" s="9"/>
      <c r="AA19" s="9"/>
      <c r="AB19" s="9"/>
      <c r="AC19" s="9">
        <f t="shared" si="6"/>
        <v>0.0467</v>
      </c>
      <c r="AD19" s="9">
        <f t="shared" si="7"/>
        <v>2.649</v>
      </c>
      <c r="AE19" s="9">
        <f t="shared" si="8"/>
        <v>1.41</v>
      </c>
      <c r="AF19" s="10">
        <f t="shared" si="8"/>
        <v>0.9750000000000001</v>
      </c>
      <c r="AG19" s="10">
        <f t="shared" si="9"/>
        <v>5.0807</v>
      </c>
    </row>
    <row r="20" spans="1:33" ht="15">
      <c r="A20" s="2">
        <v>14</v>
      </c>
      <c r="B20" s="2" t="s">
        <v>16</v>
      </c>
      <c r="C20" s="2">
        <v>4</v>
      </c>
      <c r="D20" s="2"/>
      <c r="E20" s="9">
        <v>0.71</v>
      </c>
      <c r="F20" s="2"/>
      <c r="G20" s="10"/>
      <c r="H20" s="10"/>
      <c r="I20" s="10">
        <v>0.364</v>
      </c>
      <c r="J20" s="10"/>
      <c r="K20" s="9"/>
      <c r="L20" s="9"/>
      <c r="M20" s="9">
        <v>0.2</v>
      </c>
      <c r="N20" s="9"/>
      <c r="O20" s="9"/>
      <c r="P20" s="9"/>
      <c r="Q20" s="9">
        <f t="shared" si="0"/>
        <v>0.1</v>
      </c>
      <c r="R20" s="9">
        <f t="shared" si="1"/>
        <v>0.04</v>
      </c>
      <c r="S20" s="9">
        <f t="shared" si="2"/>
        <v>0.07500000000000001</v>
      </c>
      <c r="T20" s="11">
        <v>14</v>
      </c>
      <c r="U20" s="9"/>
      <c r="V20" s="9">
        <f t="shared" si="3"/>
        <v>1.05</v>
      </c>
      <c r="W20" s="9">
        <f t="shared" si="4"/>
        <v>1.05</v>
      </c>
      <c r="X20" s="9">
        <f t="shared" si="5"/>
        <v>0.7000000000000001</v>
      </c>
      <c r="Y20" s="9">
        <v>0.03</v>
      </c>
      <c r="Z20" s="9"/>
      <c r="AA20" s="9"/>
      <c r="AB20" s="9"/>
      <c r="AC20" s="9">
        <f t="shared" si="6"/>
        <v>0.03</v>
      </c>
      <c r="AD20" s="9">
        <f t="shared" si="7"/>
        <v>2.424</v>
      </c>
      <c r="AE20" s="9">
        <f t="shared" si="8"/>
        <v>1.09</v>
      </c>
      <c r="AF20" s="10">
        <f t="shared" si="8"/>
        <v>0.7750000000000001</v>
      </c>
      <c r="AG20" s="10">
        <f t="shared" si="9"/>
        <v>4.319</v>
      </c>
    </row>
    <row r="21" spans="1:33" ht="15">
      <c r="A21" s="2">
        <v>15</v>
      </c>
      <c r="B21" s="2" t="s">
        <v>17</v>
      </c>
      <c r="C21" s="2">
        <v>14</v>
      </c>
      <c r="D21" s="2"/>
      <c r="E21" s="9">
        <v>2.93</v>
      </c>
      <c r="F21" s="2"/>
      <c r="G21" s="10"/>
      <c r="H21" s="10"/>
      <c r="I21" s="10">
        <v>1.873</v>
      </c>
      <c r="J21" s="10"/>
      <c r="K21" s="9"/>
      <c r="L21" s="9"/>
      <c r="M21" s="9">
        <v>0.7</v>
      </c>
      <c r="N21" s="9"/>
      <c r="O21" s="9"/>
      <c r="P21" s="9"/>
      <c r="Q21" s="9">
        <f t="shared" si="0"/>
        <v>0.35000000000000003</v>
      </c>
      <c r="R21" s="9">
        <f t="shared" si="1"/>
        <v>0.14</v>
      </c>
      <c r="S21" s="9">
        <f t="shared" si="2"/>
        <v>0.07500000000000001</v>
      </c>
      <c r="T21" s="11">
        <v>48</v>
      </c>
      <c r="U21" s="9"/>
      <c r="V21" s="9">
        <f t="shared" si="3"/>
        <v>3.5999999999999996</v>
      </c>
      <c r="W21" s="9">
        <f t="shared" si="4"/>
        <v>3.5999999999999996</v>
      </c>
      <c r="X21" s="9">
        <f t="shared" si="5"/>
        <v>2.4000000000000004</v>
      </c>
      <c r="Y21" s="9">
        <v>0.088</v>
      </c>
      <c r="Z21" s="9"/>
      <c r="AA21" s="9"/>
      <c r="AB21" s="9"/>
      <c r="AC21" s="9">
        <f t="shared" si="6"/>
        <v>0.088</v>
      </c>
      <c r="AD21" s="9">
        <f t="shared" si="7"/>
        <v>9.453</v>
      </c>
      <c r="AE21" s="9">
        <f t="shared" si="8"/>
        <v>3.7399999999999998</v>
      </c>
      <c r="AF21" s="10">
        <f t="shared" si="8"/>
        <v>2.4750000000000005</v>
      </c>
      <c r="AG21" s="10">
        <f t="shared" si="9"/>
        <v>15.756</v>
      </c>
    </row>
    <row r="22" spans="1:33" ht="15">
      <c r="A22" s="2">
        <v>16</v>
      </c>
      <c r="B22" s="2" t="s">
        <v>18</v>
      </c>
      <c r="C22" s="2">
        <v>20</v>
      </c>
      <c r="D22" s="2"/>
      <c r="E22" s="9">
        <v>3.93</v>
      </c>
      <c r="F22" s="2"/>
      <c r="G22" s="10"/>
      <c r="H22" s="10"/>
      <c r="I22" s="10">
        <v>1.773</v>
      </c>
      <c r="J22" s="10"/>
      <c r="K22" s="9"/>
      <c r="L22" s="9"/>
      <c r="M22" s="9">
        <v>0.975</v>
      </c>
      <c r="N22" s="9"/>
      <c r="O22" s="9"/>
      <c r="P22" s="9"/>
      <c r="Q22" s="9">
        <f t="shared" si="0"/>
        <v>0.5</v>
      </c>
      <c r="R22" s="9">
        <f t="shared" si="1"/>
        <v>0.2</v>
      </c>
      <c r="S22" s="9">
        <f t="shared" si="2"/>
        <v>0.07500000000000001</v>
      </c>
      <c r="T22" s="11">
        <v>76</v>
      </c>
      <c r="U22" s="9"/>
      <c r="V22" s="9">
        <f t="shared" si="3"/>
        <v>5.7</v>
      </c>
      <c r="W22" s="9">
        <f t="shared" si="4"/>
        <v>5.7</v>
      </c>
      <c r="X22" s="9">
        <f t="shared" si="5"/>
        <v>3.8000000000000003</v>
      </c>
      <c r="Y22" s="9">
        <v>0.11</v>
      </c>
      <c r="Z22" s="9"/>
      <c r="AA22" s="9"/>
      <c r="AB22" s="9"/>
      <c r="AC22" s="9">
        <f t="shared" si="6"/>
        <v>0.11</v>
      </c>
      <c r="AD22" s="9">
        <f t="shared" si="7"/>
        <v>12.878</v>
      </c>
      <c r="AE22" s="9">
        <f t="shared" si="8"/>
        <v>5.9</v>
      </c>
      <c r="AF22" s="10">
        <f t="shared" si="8"/>
        <v>3.8750000000000004</v>
      </c>
      <c r="AG22" s="10">
        <f t="shared" si="9"/>
        <v>22.762999999999998</v>
      </c>
    </row>
    <row r="23" spans="1:33" ht="15">
      <c r="A23" s="2">
        <v>17</v>
      </c>
      <c r="B23" s="2" t="s">
        <v>19</v>
      </c>
      <c r="C23" s="2">
        <v>11</v>
      </c>
      <c r="D23" s="2"/>
      <c r="E23" s="9">
        <v>1.47</v>
      </c>
      <c r="F23" s="2"/>
      <c r="G23" s="10"/>
      <c r="H23" s="10"/>
      <c r="I23" s="10">
        <v>0.94</v>
      </c>
      <c r="J23" s="10"/>
      <c r="K23" s="9"/>
      <c r="L23" s="9"/>
      <c r="M23" s="9">
        <v>0.55</v>
      </c>
      <c r="N23" s="9"/>
      <c r="O23" s="9"/>
      <c r="P23" s="9"/>
      <c r="Q23" s="9">
        <f t="shared" si="0"/>
        <v>0.275</v>
      </c>
      <c r="R23" s="9">
        <f t="shared" si="1"/>
        <v>0.11</v>
      </c>
      <c r="S23" s="9">
        <f t="shared" si="2"/>
        <v>0.07500000000000001</v>
      </c>
      <c r="T23" s="11">
        <v>61</v>
      </c>
      <c r="U23" s="9"/>
      <c r="V23" s="9">
        <f t="shared" si="3"/>
        <v>4.575</v>
      </c>
      <c r="W23" s="9">
        <f t="shared" si="4"/>
        <v>4.575</v>
      </c>
      <c r="X23" s="9">
        <f t="shared" si="5"/>
        <v>3.0500000000000003</v>
      </c>
      <c r="Y23" s="9">
        <v>0.0687</v>
      </c>
      <c r="Z23" s="9"/>
      <c r="AA23" s="9"/>
      <c r="AB23" s="9"/>
      <c r="AC23" s="9">
        <f t="shared" si="6"/>
        <v>0.0687</v>
      </c>
      <c r="AD23" s="9">
        <f t="shared" si="7"/>
        <v>7.8100000000000005</v>
      </c>
      <c r="AE23" s="9">
        <f t="shared" si="8"/>
        <v>4.6850000000000005</v>
      </c>
      <c r="AF23" s="10">
        <f t="shared" si="8"/>
        <v>3.1250000000000004</v>
      </c>
      <c r="AG23" s="10">
        <f t="shared" si="9"/>
        <v>15.6887</v>
      </c>
    </row>
    <row r="24" spans="1:33" ht="15">
      <c r="A24" s="2">
        <v>18</v>
      </c>
      <c r="B24" s="2" t="s">
        <v>20</v>
      </c>
      <c r="C24" s="2">
        <v>30</v>
      </c>
      <c r="D24" s="2"/>
      <c r="E24" s="9">
        <v>4.28</v>
      </c>
      <c r="F24" s="2"/>
      <c r="G24" s="10"/>
      <c r="H24" s="10"/>
      <c r="I24" s="10">
        <v>3.91</v>
      </c>
      <c r="J24" s="10"/>
      <c r="K24" s="9"/>
      <c r="L24" s="9"/>
      <c r="M24" s="9">
        <v>1.5</v>
      </c>
      <c r="N24" s="9"/>
      <c r="O24" s="9"/>
      <c r="P24" s="9"/>
      <c r="Q24" s="9">
        <f t="shared" si="0"/>
        <v>0.75</v>
      </c>
      <c r="R24" s="9">
        <f t="shared" si="1"/>
        <v>0.3</v>
      </c>
      <c r="S24" s="9">
        <f t="shared" si="2"/>
        <v>0.07500000000000001</v>
      </c>
      <c r="T24" s="11">
        <v>63</v>
      </c>
      <c r="U24" s="9"/>
      <c r="V24" s="9">
        <f t="shared" si="3"/>
        <v>4.725</v>
      </c>
      <c r="W24" s="9">
        <f t="shared" si="4"/>
        <v>4.725</v>
      </c>
      <c r="X24" s="9">
        <f t="shared" si="5"/>
        <v>3.1500000000000004</v>
      </c>
      <c r="Y24" s="9">
        <v>0.1815</v>
      </c>
      <c r="Z24" s="9"/>
      <c r="AA24" s="9"/>
      <c r="AB24" s="9"/>
      <c r="AC24" s="9">
        <f t="shared" si="6"/>
        <v>0.1815</v>
      </c>
      <c r="AD24" s="9">
        <f t="shared" si="7"/>
        <v>15.165000000000001</v>
      </c>
      <c r="AE24" s="9">
        <f t="shared" si="8"/>
        <v>5.0249999999999995</v>
      </c>
      <c r="AF24" s="10">
        <f t="shared" si="8"/>
        <v>3.2250000000000005</v>
      </c>
      <c r="AG24" s="10">
        <f t="shared" si="9"/>
        <v>23.596500000000002</v>
      </c>
    </row>
    <row r="25" spans="1:33" ht="15">
      <c r="A25" s="2">
        <v>19</v>
      </c>
      <c r="B25" s="2" t="s">
        <v>21</v>
      </c>
      <c r="C25" s="2">
        <v>16</v>
      </c>
      <c r="D25" s="2"/>
      <c r="E25" s="9">
        <v>2.75</v>
      </c>
      <c r="F25" s="2"/>
      <c r="G25" s="10"/>
      <c r="H25" s="10"/>
      <c r="I25" s="10">
        <v>1.467</v>
      </c>
      <c r="J25" s="10"/>
      <c r="K25" s="9"/>
      <c r="L25" s="9"/>
      <c r="M25" s="9">
        <v>0.8</v>
      </c>
      <c r="N25" s="9"/>
      <c r="O25" s="9"/>
      <c r="P25" s="9"/>
      <c r="Q25" s="9">
        <f t="shared" si="0"/>
        <v>0.4</v>
      </c>
      <c r="R25" s="9">
        <f t="shared" si="1"/>
        <v>0.16</v>
      </c>
      <c r="S25" s="9">
        <f t="shared" si="2"/>
        <v>0.07500000000000001</v>
      </c>
      <c r="T25" s="11">
        <v>38</v>
      </c>
      <c r="U25" s="9"/>
      <c r="V25" s="9">
        <f t="shared" si="3"/>
        <v>2.85</v>
      </c>
      <c r="W25" s="9">
        <f t="shared" si="4"/>
        <v>2.85</v>
      </c>
      <c r="X25" s="9">
        <f t="shared" si="5"/>
        <v>1.9000000000000001</v>
      </c>
      <c r="Y25" s="9">
        <v>0.0962</v>
      </c>
      <c r="Z25" s="9"/>
      <c r="AA25" s="9"/>
      <c r="AB25" s="9"/>
      <c r="AC25" s="9">
        <f t="shared" si="6"/>
        <v>0.0962</v>
      </c>
      <c r="AD25" s="9">
        <f t="shared" si="7"/>
        <v>8.267000000000001</v>
      </c>
      <c r="AE25" s="9">
        <f t="shared" si="8"/>
        <v>3.0100000000000002</v>
      </c>
      <c r="AF25" s="10">
        <f t="shared" si="8"/>
        <v>1.975</v>
      </c>
      <c r="AG25" s="10">
        <f t="shared" si="9"/>
        <v>13.3482</v>
      </c>
    </row>
    <row r="26" spans="1:33" ht="15">
      <c r="A26" s="2">
        <v>20</v>
      </c>
      <c r="B26" s="2" t="s">
        <v>22</v>
      </c>
      <c r="C26" s="2">
        <v>22</v>
      </c>
      <c r="D26" s="2"/>
      <c r="E26" s="9">
        <v>3.035</v>
      </c>
      <c r="F26" s="2"/>
      <c r="G26" s="10"/>
      <c r="H26" s="10"/>
      <c r="I26" s="10">
        <v>1.647</v>
      </c>
      <c r="J26" s="10"/>
      <c r="K26" s="9"/>
      <c r="L26" s="9"/>
      <c r="M26" s="9">
        <v>1.1</v>
      </c>
      <c r="N26" s="9"/>
      <c r="O26" s="9"/>
      <c r="P26" s="9"/>
      <c r="Q26" s="9">
        <f t="shared" si="0"/>
        <v>0.55</v>
      </c>
      <c r="R26" s="9">
        <f t="shared" si="1"/>
        <v>0.22</v>
      </c>
      <c r="S26" s="9">
        <f t="shared" si="2"/>
        <v>0.07500000000000001</v>
      </c>
      <c r="T26" s="11">
        <v>80</v>
      </c>
      <c r="U26" s="9"/>
      <c r="V26" s="9">
        <f t="shared" si="3"/>
        <v>6</v>
      </c>
      <c r="W26" s="9">
        <f t="shared" si="4"/>
        <v>6</v>
      </c>
      <c r="X26" s="9">
        <f t="shared" si="5"/>
        <v>4</v>
      </c>
      <c r="Y26" s="9">
        <v>0.129</v>
      </c>
      <c r="Z26" s="9"/>
      <c r="AA26" s="9"/>
      <c r="AB26" s="9"/>
      <c r="AC26" s="9">
        <f t="shared" si="6"/>
        <v>0.129</v>
      </c>
      <c r="AD26" s="9">
        <f t="shared" si="7"/>
        <v>12.332</v>
      </c>
      <c r="AE26" s="9">
        <f t="shared" si="8"/>
        <v>6.22</v>
      </c>
      <c r="AF26" s="10">
        <f t="shared" si="8"/>
        <v>4.075</v>
      </c>
      <c r="AG26" s="10">
        <f t="shared" si="9"/>
        <v>22.756</v>
      </c>
    </row>
    <row r="27" spans="1:33" ht="15">
      <c r="A27" s="2">
        <v>21</v>
      </c>
      <c r="B27" s="2" t="s">
        <v>23</v>
      </c>
      <c r="C27" s="2">
        <v>7</v>
      </c>
      <c r="D27" s="2"/>
      <c r="E27" s="9">
        <v>1.84</v>
      </c>
      <c r="F27" s="2"/>
      <c r="G27" s="10"/>
      <c r="H27" s="10"/>
      <c r="I27" s="10">
        <v>0.712</v>
      </c>
      <c r="J27" s="10"/>
      <c r="K27" s="9"/>
      <c r="L27" s="9"/>
      <c r="M27" s="9">
        <v>0.35</v>
      </c>
      <c r="N27" s="9"/>
      <c r="O27" s="9"/>
      <c r="P27" s="9"/>
      <c r="Q27" s="9">
        <f t="shared" si="0"/>
        <v>0.17500000000000002</v>
      </c>
      <c r="R27" s="9">
        <f t="shared" si="1"/>
        <v>0.07</v>
      </c>
      <c r="S27" s="9">
        <f t="shared" si="2"/>
        <v>0.07500000000000001</v>
      </c>
      <c r="T27" s="11">
        <v>34</v>
      </c>
      <c r="U27" s="9"/>
      <c r="V27" s="9">
        <f t="shared" si="3"/>
        <v>2.55</v>
      </c>
      <c r="W27" s="9">
        <f t="shared" si="4"/>
        <v>2.55</v>
      </c>
      <c r="X27" s="9">
        <f t="shared" si="5"/>
        <v>1.7000000000000002</v>
      </c>
      <c r="Y27" s="9">
        <v>0.0495</v>
      </c>
      <c r="Z27" s="9"/>
      <c r="AA27" s="9"/>
      <c r="AB27" s="9"/>
      <c r="AC27" s="9">
        <f t="shared" si="6"/>
        <v>0.0495</v>
      </c>
      <c r="AD27" s="9">
        <f t="shared" si="7"/>
        <v>5.627</v>
      </c>
      <c r="AE27" s="9">
        <f t="shared" si="8"/>
        <v>2.6199999999999997</v>
      </c>
      <c r="AF27" s="10">
        <f t="shared" si="8"/>
        <v>1.7750000000000001</v>
      </c>
      <c r="AG27" s="10">
        <f t="shared" si="9"/>
        <v>10.0715</v>
      </c>
    </row>
    <row r="28" spans="1:33" ht="15">
      <c r="A28" s="2">
        <v>22</v>
      </c>
      <c r="B28" s="2" t="s">
        <v>24</v>
      </c>
      <c r="C28" s="2">
        <v>15</v>
      </c>
      <c r="D28" s="2"/>
      <c r="E28" s="9">
        <v>1.935</v>
      </c>
      <c r="F28" s="2"/>
      <c r="G28" s="10"/>
      <c r="H28" s="10"/>
      <c r="I28" s="10">
        <v>1.479</v>
      </c>
      <c r="J28" s="10"/>
      <c r="K28" s="9"/>
      <c r="L28" s="9"/>
      <c r="M28" s="9">
        <v>0.75</v>
      </c>
      <c r="N28" s="9"/>
      <c r="O28" s="9"/>
      <c r="P28" s="9"/>
      <c r="Q28" s="9">
        <f t="shared" si="0"/>
        <v>0.375</v>
      </c>
      <c r="R28" s="9">
        <f t="shared" si="1"/>
        <v>0.15</v>
      </c>
      <c r="S28" s="9">
        <f t="shared" si="2"/>
        <v>0.07500000000000001</v>
      </c>
      <c r="T28" s="11">
        <v>38</v>
      </c>
      <c r="U28" s="9"/>
      <c r="V28" s="9">
        <f t="shared" si="3"/>
        <v>2.85</v>
      </c>
      <c r="W28" s="9">
        <f t="shared" si="4"/>
        <v>2.85</v>
      </c>
      <c r="X28" s="9">
        <f t="shared" si="5"/>
        <v>1.9000000000000001</v>
      </c>
      <c r="Y28" s="9">
        <v>0.093</v>
      </c>
      <c r="Z28" s="9"/>
      <c r="AA28" s="9"/>
      <c r="AB28" s="9"/>
      <c r="AC28" s="9">
        <f t="shared" si="6"/>
        <v>0.093</v>
      </c>
      <c r="AD28" s="9">
        <f t="shared" si="7"/>
        <v>7.388999999999999</v>
      </c>
      <c r="AE28" s="9">
        <f t="shared" si="8"/>
        <v>3</v>
      </c>
      <c r="AF28" s="10">
        <f t="shared" si="8"/>
        <v>1.975</v>
      </c>
      <c r="AG28" s="10">
        <f t="shared" si="9"/>
        <v>12.456999999999999</v>
      </c>
    </row>
    <row r="29" spans="1:33" ht="15">
      <c r="A29" s="2">
        <v>23</v>
      </c>
      <c r="B29" s="2" t="s">
        <v>25</v>
      </c>
      <c r="C29" s="2">
        <v>11</v>
      </c>
      <c r="D29" s="2"/>
      <c r="E29" s="9">
        <v>1.745</v>
      </c>
      <c r="F29" s="2"/>
      <c r="G29" s="10"/>
      <c r="H29" s="10"/>
      <c r="I29" s="10">
        <v>1.152</v>
      </c>
      <c r="J29" s="10"/>
      <c r="K29" s="9"/>
      <c r="L29" s="9"/>
      <c r="M29" s="9">
        <v>0.55</v>
      </c>
      <c r="N29" s="9"/>
      <c r="O29" s="9"/>
      <c r="P29" s="9"/>
      <c r="Q29" s="9">
        <f t="shared" si="0"/>
        <v>0.275</v>
      </c>
      <c r="R29" s="9">
        <f t="shared" si="1"/>
        <v>0.11</v>
      </c>
      <c r="S29" s="9">
        <f t="shared" si="2"/>
        <v>0.07500000000000001</v>
      </c>
      <c r="T29" s="11">
        <v>54</v>
      </c>
      <c r="U29" s="9"/>
      <c r="V29" s="9">
        <f t="shared" si="3"/>
        <v>4.05</v>
      </c>
      <c r="W29" s="9">
        <f t="shared" si="4"/>
        <v>4.05</v>
      </c>
      <c r="X29" s="9">
        <f t="shared" si="5"/>
        <v>2.7</v>
      </c>
      <c r="Y29" s="9">
        <v>0.0687</v>
      </c>
      <c r="Z29" s="9"/>
      <c r="AA29" s="9"/>
      <c r="AB29" s="9"/>
      <c r="AC29" s="9">
        <f t="shared" si="6"/>
        <v>0.0687</v>
      </c>
      <c r="AD29" s="9">
        <f t="shared" si="7"/>
        <v>7.772</v>
      </c>
      <c r="AE29" s="9">
        <f t="shared" si="8"/>
        <v>4.16</v>
      </c>
      <c r="AF29" s="10">
        <f t="shared" si="8"/>
        <v>2.7750000000000004</v>
      </c>
      <c r="AG29" s="10">
        <f t="shared" si="9"/>
        <v>14.7757</v>
      </c>
    </row>
    <row r="30" spans="1:33" ht="15">
      <c r="A30" s="2">
        <v>24</v>
      </c>
      <c r="B30" s="2" t="s">
        <v>26</v>
      </c>
      <c r="C30" s="2">
        <v>17</v>
      </c>
      <c r="D30" s="2"/>
      <c r="E30" s="9">
        <v>3.516</v>
      </c>
      <c r="F30" s="2"/>
      <c r="G30" s="10"/>
      <c r="H30" s="10"/>
      <c r="I30" s="10">
        <v>2.834</v>
      </c>
      <c r="J30" s="10"/>
      <c r="K30" s="9"/>
      <c r="L30" s="9"/>
      <c r="M30" s="9">
        <v>0.85</v>
      </c>
      <c r="N30" s="9"/>
      <c r="O30" s="9"/>
      <c r="P30" s="9"/>
      <c r="Q30" s="9">
        <f t="shared" si="0"/>
        <v>0.42500000000000004</v>
      </c>
      <c r="R30" s="9">
        <f t="shared" si="1"/>
        <v>0.17</v>
      </c>
      <c r="S30" s="9">
        <f t="shared" si="2"/>
        <v>0.07500000000000001</v>
      </c>
      <c r="T30" s="11">
        <v>51</v>
      </c>
      <c r="U30" s="9"/>
      <c r="V30" s="9">
        <f t="shared" si="3"/>
        <v>3.8249999999999997</v>
      </c>
      <c r="W30" s="9">
        <f t="shared" si="4"/>
        <v>3.8249999999999997</v>
      </c>
      <c r="X30" s="9">
        <f t="shared" si="5"/>
        <v>2.5500000000000003</v>
      </c>
      <c r="Y30" s="9">
        <v>0.1017</v>
      </c>
      <c r="Z30" s="9"/>
      <c r="AA30" s="9"/>
      <c r="AB30" s="9"/>
      <c r="AC30" s="9">
        <f t="shared" si="6"/>
        <v>0.1017</v>
      </c>
      <c r="AD30" s="9">
        <f t="shared" si="7"/>
        <v>11.45</v>
      </c>
      <c r="AE30" s="9">
        <f t="shared" si="8"/>
        <v>3.9949999999999997</v>
      </c>
      <c r="AF30" s="10">
        <f t="shared" si="8"/>
        <v>2.6250000000000004</v>
      </c>
      <c r="AG30" s="10">
        <f t="shared" si="9"/>
        <v>18.171699999999998</v>
      </c>
    </row>
    <row r="31" spans="1:33" ht="15">
      <c r="A31" s="2">
        <v>25</v>
      </c>
      <c r="B31" s="2" t="s">
        <v>27</v>
      </c>
      <c r="C31" s="2">
        <v>11</v>
      </c>
      <c r="D31" s="2"/>
      <c r="E31" s="9">
        <v>1.23</v>
      </c>
      <c r="F31" s="2"/>
      <c r="G31" s="10"/>
      <c r="H31" s="10"/>
      <c r="I31" s="10">
        <v>1.662</v>
      </c>
      <c r="J31" s="10"/>
      <c r="K31" s="9"/>
      <c r="L31" s="9"/>
      <c r="M31" s="9">
        <v>0.55</v>
      </c>
      <c r="N31" s="9"/>
      <c r="O31" s="9"/>
      <c r="P31" s="9"/>
      <c r="Q31" s="9">
        <f t="shared" si="0"/>
        <v>0.275</v>
      </c>
      <c r="R31" s="9">
        <f t="shared" si="1"/>
        <v>0.11</v>
      </c>
      <c r="S31" s="9">
        <f t="shared" si="2"/>
        <v>0.07500000000000001</v>
      </c>
      <c r="T31" s="11">
        <v>39</v>
      </c>
      <c r="U31" s="9"/>
      <c r="V31" s="9">
        <f t="shared" si="3"/>
        <v>2.925</v>
      </c>
      <c r="W31" s="9">
        <f t="shared" si="4"/>
        <v>2.925</v>
      </c>
      <c r="X31" s="9">
        <f t="shared" si="5"/>
        <v>1.9500000000000002</v>
      </c>
      <c r="Y31" s="9">
        <v>0.0715</v>
      </c>
      <c r="Z31" s="9"/>
      <c r="AA31" s="9"/>
      <c r="AB31" s="9"/>
      <c r="AC31" s="9">
        <f t="shared" si="6"/>
        <v>0.0715</v>
      </c>
      <c r="AD31" s="9">
        <f t="shared" si="7"/>
        <v>6.6419999999999995</v>
      </c>
      <c r="AE31" s="9">
        <f t="shared" si="8"/>
        <v>3.0349999999999997</v>
      </c>
      <c r="AF31" s="10">
        <f t="shared" si="8"/>
        <v>2.0250000000000004</v>
      </c>
      <c r="AG31" s="10">
        <f t="shared" si="9"/>
        <v>11.7735</v>
      </c>
    </row>
    <row r="32" spans="1:33" ht="15">
      <c r="A32" s="2"/>
      <c r="B32" s="19" t="s">
        <v>64</v>
      </c>
      <c r="C32" s="2"/>
      <c r="D32" s="2"/>
      <c r="E32" s="9"/>
      <c r="F32" s="2"/>
      <c r="G32" s="10"/>
      <c r="H32" s="10"/>
      <c r="I32" s="10"/>
      <c r="J32" s="10"/>
      <c r="K32" s="9"/>
      <c r="L32" s="9"/>
      <c r="M32" s="9"/>
      <c r="N32" s="9"/>
      <c r="O32" s="9"/>
      <c r="P32" s="9"/>
      <c r="Q32" s="9"/>
      <c r="R32" s="9"/>
      <c r="S32" s="9"/>
      <c r="T32" s="11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10"/>
    </row>
    <row r="33" spans="1:33" ht="15">
      <c r="A33" s="2"/>
      <c r="B33" s="2"/>
      <c r="C33" s="12">
        <f>SUM(C7:C31)</f>
        <v>331</v>
      </c>
      <c r="D33" s="12"/>
      <c r="E33" s="13">
        <f>SUM(E7:E31)</f>
        <v>49.986</v>
      </c>
      <c r="F33" s="12"/>
      <c r="G33" s="14"/>
      <c r="H33" s="14"/>
      <c r="I33" s="14">
        <f>SUM(I7:I31)</f>
        <v>37.525</v>
      </c>
      <c r="J33" s="14"/>
      <c r="K33" s="13"/>
      <c r="L33" s="13"/>
      <c r="M33" s="13">
        <f>SUM(M7:M31)</f>
        <v>16.525</v>
      </c>
      <c r="N33" s="13"/>
      <c r="O33" s="13"/>
      <c r="P33" s="13"/>
      <c r="Q33" s="13">
        <f>SUM(Q7:Q31)</f>
        <v>8.275000000000002</v>
      </c>
      <c r="R33" s="13">
        <f t="shared" si="1"/>
        <v>3.31</v>
      </c>
      <c r="S33" s="13">
        <f>SUM(S7:S31)</f>
        <v>1.8749999999999993</v>
      </c>
      <c r="T33" s="15">
        <f>SUM(T7:T31)</f>
        <v>1001</v>
      </c>
      <c r="U33" s="13"/>
      <c r="V33" s="13">
        <f>SUM(V7:V31)</f>
        <v>75.075</v>
      </c>
      <c r="W33" s="13">
        <f>SUM(W7:W31)</f>
        <v>75.075</v>
      </c>
      <c r="X33" s="13">
        <f>SUM(X7:X31)</f>
        <v>50.050000000000004</v>
      </c>
      <c r="Y33" s="13">
        <f>SUM(Y7:Y31)</f>
        <v>2.101</v>
      </c>
      <c r="Z33" s="13"/>
      <c r="AA33" s="13"/>
      <c r="AB33" s="13"/>
      <c r="AC33" s="13">
        <f>D33+H33+L33+P33+U33+Y33</f>
        <v>2.101</v>
      </c>
      <c r="AD33" s="13">
        <f>E33+I33+M33+Q33+V33+Z33</f>
        <v>187.38600000000002</v>
      </c>
      <c r="AE33" s="13">
        <f t="shared" si="8"/>
        <v>78.385</v>
      </c>
      <c r="AF33" s="14">
        <f t="shared" si="8"/>
        <v>51.925000000000004</v>
      </c>
      <c r="AG33" s="14">
        <f t="shared" si="9"/>
        <v>319.797</v>
      </c>
    </row>
  </sheetData>
  <sheetProtection/>
  <mergeCells count="22">
    <mergeCell ref="A1:AG1"/>
    <mergeCell ref="A2:AG2"/>
    <mergeCell ref="A3:A6"/>
    <mergeCell ref="B3:B6"/>
    <mergeCell ref="C3:C6"/>
    <mergeCell ref="D3:G4"/>
    <mergeCell ref="H3:K4"/>
    <mergeCell ref="L3:O4"/>
    <mergeCell ref="P3:S4"/>
    <mergeCell ref="T3:X4"/>
    <mergeCell ref="AC3:AF4"/>
    <mergeCell ref="AG3:AG6"/>
    <mergeCell ref="T5:T6"/>
    <mergeCell ref="AC5:AC6"/>
    <mergeCell ref="AD5:AD6"/>
    <mergeCell ref="AE5:AE6"/>
    <mergeCell ref="Y3:AB4"/>
    <mergeCell ref="AF5:AF6"/>
    <mergeCell ref="E6:G6"/>
    <mergeCell ref="I6:K6"/>
    <mergeCell ref="M6:O6"/>
    <mergeCell ref="Y6:A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 DEVELEPMENT</dc:creator>
  <cp:keywords/>
  <dc:description/>
  <cp:lastModifiedBy>Deepa</cp:lastModifiedBy>
  <cp:lastPrinted>2018-03-14T03:39:39Z</cp:lastPrinted>
  <dcterms:created xsi:type="dcterms:W3CDTF">2000-01-16T10:39:53Z</dcterms:created>
  <dcterms:modified xsi:type="dcterms:W3CDTF">2018-03-14T03:54:09Z</dcterms:modified>
  <cp:category/>
  <cp:version/>
  <cp:contentType/>
  <cp:contentStatus/>
</cp:coreProperties>
</file>